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700" activeTab="3"/>
  </bookViews>
  <sheets>
    <sheet name="0_Opći uvjeti" sheetId="14" r:id="rId1"/>
    <sheet name="1.JAKA STRUJA" sheetId="6" r:id="rId2"/>
    <sheet name="2.LAN" sheetId="7" r:id="rId3"/>
    <sheet name="3. Rekapitulacija" sheetId="12" r:id="rId4"/>
  </sheets>
  <definedNames>
    <definedName name="_xlnm.Print_Titles" localSheetId="1">'1.JAKA STRUJA'!$1:$1</definedName>
    <definedName name="_xlnm.Print_Titles" localSheetId="2">'2.LAN'!$1:$1</definedName>
    <definedName name="_xlnm.Print_Titles" localSheetId="3">'3. Rekapitulacija'!#REF!</definedName>
    <definedName name="OLE_LINK1" localSheetId="1">'1.JAKA STRUJA'!#REF!</definedName>
    <definedName name="OLE_LINK1" localSheetId="2">'2.LAN'!#REF!</definedName>
    <definedName name="OLE_LINK1" localSheetId="3">'3. Rekapitulacija'!#REF!</definedName>
    <definedName name="_xlnm.Print_Area" localSheetId="1">'1.JAKA STRUJA'!$A:$F</definedName>
    <definedName name="_xlnm.Print_Area" localSheetId="2">'2.LAN'!$A:$F</definedName>
    <definedName name="_xlnm.Print_Area" localSheetId="3">'3. Rekapitulacija'!$A$1:$C$7</definedName>
  </definedNames>
  <calcPr calcId="162913"/>
</workbook>
</file>

<file path=xl/calcChain.xml><?xml version="1.0" encoding="utf-8"?>
<calcChain xmlns="http://schemas.openxmlformats.org/spreadsheetml/2006/main">
  <c r="C7" i="12" l="1"/>
  <c r="C6" i="12"/>
  <c r="C5" i="12"/>
  <c r="C4" i="12"/>
  <c r="C3" i="12"/>
  <c r="F80" i="7"/>
  <c r="F78" i="7"/>
  <c r="F79" i="7"/>
  <c r="F73" i="7"/>
  <c r="F74" i="7"/>
  <c r="F75" i="7"/>
  <c r="F76" i="7"/>
  <c r="F77" i="7"/>
  <c r="F72" i="7"/>
  <c r="F71" i="7"/>
  <c r="F70" i="7"/>
  <c r="F69" i="7"/>
  <c r="F67" i="7"/>
  <c r="F65" i="7"/>
  <c r="F50" i="7"/>
  <c r="F49" i="7"/>
  <c r="F37" i="7"/>
  <c r="F19" i="7"/>
  <c r="F20" i="7"/>
  <c r="F21" i="7"/>
  <c r="F13" i="7"/>
  <c r="F14" i="7"/>
  <c r="F15" i="7"/>
  <c r="F16" i="7"/>
  <c r="F17" i="7"/>
  <c r="F18" i="7"/>
  <c r="F8" i="7"/>
  <c r="F9" i="7"/>
  <c r="F10" i="7"/>
  <c r="F11" i="7"/>
  <c r="F12" i="7"/>
  <c r="F4" i="7"/>
  <c r="F5" i="7"/>
  <c r="F6" i="7"/>
  <c r="F7" i="7"/>
  <c r="F3" i="7"/>
  <c r="F57" i="6"/>
  <c r="F56" i="6"/>
  <c r="F53" i="6"/>
  <c r="F54" i="6"/>
  <c r="F55" i="6"/>
  <c r="F50" i="6"/>
  <c r="F51" i="6"/>
  <c r="F52" i="6"/>
  <c r="F49" i="6"/>
  <c r="F48" i="6"/>
  <c r="F47" i="6"/>
  <c r="F45" i="6"/>
  <c r="F44" i="6"/>
  <c r="F42" i="6"/>
  <c r="F43" i="6"/>
  <c r="F41" i="6"/>
  <c r="F39" i="6"/>
  <c r="F38" i="6"/>
  <c r="F36" i="6"/>
  <c r="F35" i="6"/>
  <c r="F33" i="6"/>
  <c r="F32" i="6"/>
  <c r="F30" i="6"/>
  <c r="F29" i="6"/>
  <c r="F26" i="6"/>
  <c r="F27" i="6"/>
  <c r="F25" i="6"/>
  <c r="F21" i="6"/>
  <c r="F22" i="6"/>
  <c r="F23" i="6"/>
  <c r="F20" i="6"/>
  <c r="F18" i="6"/>
  <c r="F14" i="6"/>
  <c r="F15" i="6"/>
  <c r="F16" i="6"/>
  <c r="F17" i="6"/>
  <c r="F13" i="6"/>
  <c r="F12" i="6"/>
  <c r="E12" i="6"/>
  <c r="F8" i="6"/>
  <c r="F9" i="6"/>
  <c r="F10" i="6"/>
  <c r="F11" i="6"/>
  <c r="F7" i="6"/>
  <c r="F4" i="6"/>
  <c r="F5" i="6"/>
  <c r="F3" i="6"/>
</calcChain>
</file>

<file path=xl/sharedStrings.xml><?xml version="1.0" encoding="utf-8"?>
<sst xmlns="http://schemas.openxmlformats.org/spreadsheetml/2006/main" count="379" uniqueCount="192">
  <si>
    <t>Ukupna cijena</t>
  </si>
  <si>
    <t>1.</t>
  </si>
  <si>
    <t>3.</t>
  </si>
  <si>
    <t>Jedinična cijena</t>
  </si>
  <si>
    <t>Naziv / opis stavke</t>
  </si>
  <si>
    <t>Jedinica mjere</t>
  </si>
  <si>
    <t>Količina</t>
  </si>
  <si>
    <t>kom</t>
  </si>
  <si>
    <t>2.</t>
  </si>
  <si>
    <t>m</t>
  </si>
  <si>
    <t>4.</t>
  </si>
  <si>
    <t>5.</t>
  </si>
  <si>
    <t>-</t>
  </si>
  <si>
    <t>komplet</t>
  </si>
  <si>
    <t>6.</t>
  </si>
  <si>
    <t>7.</t>
  </si>
  <si>
    <t>8.</t>
  </si>
  <si>
    <t>9.</t>
  </si>
  <si>
    <t>10.</t>
  </si>
  <si>
    <t>11.</t>
  </si>
  <si>
    <t>12.</t>
  </si>
  <si>
    <t>13.</t>
  </si>
  <si>
    <t>14.</t>
  </si>
  <si>
    <t>15.</t>
  </si>
  <si>
    <t>16.</t>
  </si>
  <si>
    <t>17.</t>
  </si>
  <si>
    <t>18.</t>
  </si>
  <si>
    <t>PP-y 3x1,5 mm2</t>
  </si>
  <si>
    <t>Sav ostali sitni spojni i montažni pribor i materijal</t>
  </si>
  <si>
    <t>Ispitivanje, mjerenje i izrada HR atesta od strane ovlaštene institucije</t>
  </si>
  <si>
    <t>Izrada dokumentacije izvedenog stanja u 3 uvezana primjerka +1xCD medij</t>
  </si>
  <si>
    <t>19.</t>
  </si>
  <si>
    <t>20.</t>
  </si>
  <si>
    <t>21.</t>
  </si>
  <si>
    <t>22.</t>
  </si>
  <si>
    <t>23.</t>
  </si>
  <si>
    <t>24.</t>
  </si>
  <si>
    <t>25.</t>
  </si>
  <si>
    <t>26.</t>
  </si>
  <si>
    <t>27.</t>
  </si>
  <si>
    <t>28.</t>
  </si>
  <si>
    <t>29.</t>
  </si>
  <si>
    <t>30.</t>
  </si>
  <si>
    <t>31.</t>
  </si>
  <si>
    <t>32.</t>
  </si>
  <si>
    <t>33.</t>
  </si>
  <si>
    <t>34.</t>
  </si>
  <si>
    <t>35.</t>
  </si>
  <si>
    <t>Dobava, isporuka i montaža zidnog IC senzora detekcije prisustva, 180°, detekcija max. Ø20m, H=2,5-4m, nadgradni, IP65</t>
  </si>
  <si>
    <t>PP-y 3x2,5 mm2</t>
  </si>
  <si>
    <t>PP-y 5x1,5 mm2</t>
  </si>
  <si>
    <t>PP-y 4x1,5 mm2</t>
  </si>
  <si>
    <t>P/F-y 1x16 mm2</t>
  </si>
  <si>
    <t>P/F-y 1x6 mm2</t>
  </si>
  <si>
    <t>Dobava i polaganje cijevi za zaštitu kabela, komplet sa obujmicama za učvršćenje:</t>
  </si>
  <si>
    <t>PP00-y 3x2,5 mm2</t>
  </si>
  <si>
    <t>PP00-y 3x1,5 mm2</t>
  </si>
  <si>
    <t>LAN KOMUNIKACIJSKA INSTALACIJA</t>
  </si>
  <si>
    <t>LAN KOMUNIKACIJSKA INSTALACIJA UKUPNO</t>
  </si>
  <si>
    <t>Dobava, isporuka i montaža modularnog STP Cat. 6 prespojnog panela sa 24 priključna mjesta RJ45, za ugradnju u 19” ormar, visine 1U, sa nabacivanjem parica kabela, sa elementima za označavanje, ispisom oznaka i označavanjem prespojnog panela i svakog priključnog mjesta (oznake otporne na prašinu i vlagu)</t>
  </si>
  <si>
    <t>Dobava, isporuka i montaža police za 19“ komunikacijski ormar, dubine min. 400 mm, visine max. 2U, sa elementima za ugradnju</t>
  </si>
  <si>
    <t>Dobava, isporuka i ugradnja elemenata za horizontalno vođenje kabela, za ugradnju u 19” ormar, za vođenje min. 50 prespojnih kabela, visine 1U</t>
  </si>
  <si>
    <t>Dobava, isporuka i ugradnja šuko naponske letve s min. 8 priključnica 16A/230VAC, za ugradnju u 19” ormar, bez ugrađenog prekidača, s priključnim kabelom dužine min. 2m, s ugradnjom na priključni konektor, sa elementima za označavanje, ispisom oznaka i označavanjem priključne letve (oznake otporne na prašinu i vlagu)</t>
  </si>
  <si>
    <t>Dobava i isporuka prespojnih tvorničkih S/FTP Cat. 6 kabela, duljine 2m, sivi</t>
  </si>
  <si>
    <t>Dobava i isporuka prespojnih tvorničkih S/FTP Cat. 6 kabela, duljine 3m, sivi</t>
  </si>
  <si>
    <t>Redni broj</t>
  </si>
  <si>
    <t>EL. INSTALACIJA JAKE STRUJE</t>
  </si>
  <si>
    <t>EL. INSTALACIJA JAKE STRUJE UKUPNO</t>
  </si>
  <si>
    <t>h</t>
  </si>
  <si>
    <t>Demontaža postojeće instalacijske opreme i pripadnih kabela, kabelskih cijevi i kanalica, transport i uskladištenje</t>
  </si>
  <si>
    <t>Dobava, isporuka i montaža seta priključnica koje se ugrađuju u instalacijski metalni kanal, sastavljeni iz slijedećih elemenata, komplet sa priborom za montažu i učvršćenje:</t>
  </si>
  <si>
    <t>priključnica 2-struka, 16A, 250V, (M/A-bijela)</t>
  </si>
  <si>
    <t>priključnica 2-struka, 16A, 250V, (BN-crvena)</t>
  </si>
  <si>
    <t>priključnica 3-struka, 16A, 250V, (BN-crvena)</t>
  </si>
  <si>
    <t>LAN priključnica 2xRJ45 CAT.6 (kosi kit)</t>
  </si>
  <si>
    <t>LAN priključnica 1xRJ45 CAT.6 (kosi kit)</t>
  </si>
  <si>
    <t>Dobava, isporuka i montaža nadžbukne energetske priključnice, jednopolna, dvostruka, 2x230V/16A, sa poklopcem u zaštiti IP44</t>
  </si>
  <si>
    <t>Dobava, isporuka i montaža instalacijske serijske sklopke, komplet sa kutijom za podžbuknu knauf montažu, okvir bijele boje</t>
  </si>
  <si>
    <t>Dobava, isporuka i montaža nadgradnog LED reflektora, kućište od lijevanog aluminija crne boje, zaštitno staklo, asimetrična optika, sa LED izvorom snage 30W/3000lm/4000K</t>
  </si>
  <si>
    <t>Dobava, isporuka i polaganje instalacijskih kabela u kabelskim kanalicama, komplet sa spajanjem, tip:</t>
  </si>
  <si>
    <t>Dobava, isporuka i polaganje napojnih kabela za komunikacijski čvor, po kabelskoj polici, komplet sa spajanjem, tip:</t>
  </si>
  <si>
    <t>PP00-y 5x4 mm2</t>
  </si>
  <si>
    <t>Dobava, isporuka i polaganje signalno upravljačkih kabela, komplet sa spajanjem, tip:</t>
  </si>
  <si>
    <t>LiYCY-TP 3x2x0,75 mm2</t>
  </si>
  <si>
    <t>F/UTP Cat. 6A</t>
  </si>
  <si>
    <t>Dobava, isporuka i polaganje instalacijskog vatrootpornog kabela polaganjem u kabelskim kanalicama, komplet sa spajanjem, tip:</t>
  </si>
  <si>
    <t>NHXH 4x1,5 mm2 (E90)</t>
  </si>
  <si>
    <t>NHXH 2x1,5 mm2 (E90)</t>
  </si>
  <si>
    <t>Dobava, isporuka i montaža nazidnog ormarića dimenzija 400x300x120mm, sa staklenim vratima i bravicom, u zaštiti IP55, u koji su ugrađeni ručna tipkala za isklop u nuždi, serije 64 Eletrocanali (žute boje):</t>
  </si>
  <si>
    <t>ručno tipkalo sa radnim kontaktima 2xNO</t>
  </si>
  <si>
    <t>ručno tipkalo sa mirnim kontaktima 2xNC</t>
  </si>
  <si>
    <t>Dobava i polaganje PVC kabelske kanalice, komplet sa priborom za učvršćenje:</t>
  </si>
  <si>
    <t>PVC kanalica 30x15 mm</t>
  </si>
  <si>
    <t>PVC kanalica 15x15 mm</t>
  </si>
  <si>
    <t>CSP cijev 20-25 mm</t>
  </si>
  <si>
    <t>Dobava, isporuka i ugradnja produžnog kabela sa utikačem i 6 energetskih priključnica 6x16A/230VAC, nadžbukne OG izvedbe, dužine kabela 3m</t>
  </si>
  <si>
    <t>Dobava, isporuka i ugradnja produžnog kabela sa utikačem i 3 energetske priključnice 3x16A/230VAC, nadžbukne OG izvedbe, dužine kabela 3m</t>
  </si>
  <si>
    <r>
      <t xml:space="preserve">CS cijev </t>
    </r>
    <r>
      <rPr>
        <sz val="10"/>
        <rFont val="Times New Roman"/>
        <family val="1"/>
      </rPr>
      <t>Ø</t>
    </r>
    <r>
      <rPr>
        <sz val="10"/>
        <rFont val="Arial"/>
        <family val="2"/>
      </rPr>
      <t>32 mm</t>
    </r>
  </si>
  <si>
    <t>CS cijev Ø20 mm</t>
  </si>
  <si>
    <t>Dobava, isporuka i polaganje vodova za izjednačenje potencijala metalnih masa, komplet sa spajanjem:</t>
  </si>
  <si>
    <t>Izrada spojeva za uzemljenje razvodnih i serverskih ormara, PK-polica, nosača dvostrukog poda i ostalih metalnih masa vodovima za izjednačenje potencijala</t>
  </si>
  <si>
    <t>Odspajanje i demontaža postojeće video kamere u ulaznom prostoru prizemlja, te ponovna montaža na novu poziciju u istom prostoru, uključujući kabelsko prespajanje, te potreban spojni i montažni pribor i materijal</t>
  </si>
  <si>
    <t>Odspajanje i demontaža postojeće alarmne vatrodojavne sirene u ulaznom prostoru prizemlja, te ponovna montaža na novu poziciju u istom prostoru, uključujući kabelsko prespajanje, te potreban spojni i montažni pribor i materijal</t>
  </si>
  <si>
    <t>Izrada vatrootporne brtve kod prodora kabela između dvije PP zone (S90), sa brtvenim sredstvima atestiranim od strane ovlaštene institucije (prema HRN 4102dio3, HR EN 1366-3,4, HR EN 13501-2), vatrootporno brtvljenje S90 izvesti za prodor u betonskom zidu/podu promjera rupe Ø 50mm</t>
  </si>
  <si>
    <t>Dobava, isporuka i montaža komunikacijskog ormara KO3, samostojeći, dimenzija 800x800mm, visine 42U, sa staklenim vratima s prednje strane sa bočnim perforiranim otvorima,  metalnim perforiranim vratima sa stražnje strane, zaključavanje svih stranica ormara (prednje, bočne, zadnje), s prednjim i stražnjim nosačima za ugradnju 19“ opreme, podnožje s ventilacijskim otvorima i elementima za niveliranje, s mogućnošću uvođenja kabela s donje i gornje strane, sa vertikalnim kabelskim kanalima, elementima za aktivno hlađenje (ventilacija s termoregulacijom), instalacija napajanja, instalacija uzemljenja (set kabela i sabirnice za uzemljenje), zaštita prema IP20, s po 4 kom. kaveznih matica i vijaka po 1U visine, sa elementima za označavanje</t>
  </si>
  <si>
    <t>Dobava, isporuka i montaža svjetlovodnog prespojnog panela za ugradnju 24 dvostrukih (duplex) LC/LC prespojnika, za ugradnju u 19” ormar, visine 1U, sa ladicom za prihvat svjetlovodnih kabela i poklopcem, s uvodnicama kabela, sa elementima za vođenje svjetlovodnih kabela, plastičnim vezicama i ostalom potrebnom opremom, sa elementima za označavanje, ispisom oznaka i označavanjem prespojnog panela i svakog priključnog mjesta (oznake otporne na prašinu i vlagu)</t>
  </si>
  <si>
    <t>Dobava, isporuka i ugradnja optičkog SFP pretvornika 10GBASE-SR, SFP+, 850nm, LC konektor, duljine prijenosa do 300m na MMF (Original Extreme product p/n 10301)</t>
  </si>
  <si>
    <t>Konektiziranje i spajanje optičkog multimod kabela MM 24-niti na 24xLC konektore u komunikacijskom ormaru</t>
  </si>
  <si>
    <t>Dobava, isporuka i polaganje 4-paričnog F/UTP kabela Cat. 6A, samogasivi, bez halogena (LSOH), punožični, Category 6 prema normi ISO/IEC 11801, s označavanjem na oba kraja naljepnicama otpornim na vlagu i prljavštinu, s tiskanim ispisom oznaka</t>
  </si>
  <si>
    <t>Dobava i isporuka prespojnih tvorničkih S/FTP Cat. 6 kabela, duljine 1m, sivi</t>
  </si>
  <si>
    <t>Dobava, isporuka i polaganje plastične savitljive rebraste instalacijske cijevi, unutarnjeg promjera min. Ø 32mm, otporna na vanjske utjecaje, otporna na plamen (tipska oznaka CSPS-siva), za podžbuknu montažu, s izradom žlijeba i sanacijom zida/stropa/poda</t>
  </si>
  <si>
    <t>Dobava, isporuka i polaganje plastične savitljive rebraste instalacijske cijevi, unutarnjeg promjera min. Ø 25mm, otporna na vanjske utjecaje, otporna na plamen (tipska oznaka CSPS-siva), za podžbuknu montažu, s izradom žlijeba i sanacijom zida/stropa/poda</t>
  </si>
  <si>
    <t>Dobava, isporuka i montaža metalnog perforiranog kanala PK-100/50 sa poklopcem, s priborom za montažu na strop ili zid (nosači, uložak i vijak), sa svim potrebnim materijalom za nastavljanje, skretanje, izjednačavanje potencijala i spajanje na uzemljenje, sa izradom proboja i sanacijom zida/stropa</t>
  </si>
  <si>
    <t>Dobava, isporuka i montaža serverskog ormara SO, dimenzija 800x2000x1000mm, visine 42U, modularne izvedbe sa aluminijskom (neplastificiranom) osnovnom konstrukcijom, komplet sa slijedećom ugrađenom opremom koja mora zadovoljiti ANSI/TIA/EIA-568-B.2-10 standard i Amendment 1 to ISO/IEC 11801, 2nd Ed.</t>
  </si>
  <si>
    <t>prednja metalna vrata perforirana, jednokrilna</t>
  </si>
  <si>
    <t>stražnja metalna vrata perforirana, dvokrilna</t>
  </si>
  <si>
    <t>opcija ugradnje bezkontaktnih čitača HID kartice u bravi (kontrola pristupa)</t>
  </si>
  <si>
    <t>bočne stranice 2x2000x1000, sa gornjim i donjim panelom, uzemljenjem i priborom za montažu</t>
  </si>
  <si>
    <t>krovna ploča modularna sa otvorima za uvod kabela i otvorima za ventilator</t>
  </si>
  <si>
    <t>sa krovnim nosačem kabelske trase</t>
  </si>
  <si>
    <t>sa ugrađenim 19” vertikalnim vodilicama</t>
  </si>
  <si>
    <t>sa ugrađenim prednjim i stražnjim vertikalnim nosačima, 2x19”, 42U, podesivim po dubini, sa visinskim oznakama Unita</t>
  </si>
  <si>
    <t>sa odstojnicima za pasivno hlađenje</t>
  </si>
  <si>
    <t>setom za uzemljenje konstrukcije ormara</t>
  </si>
  <si>
    <t>setom M5 kaveznih matica i vijaka za učvršćenje stranica i konstrukcije ormara</t>
  </si>
  <si>
    <t>sa ključem i bravicom</t>
  </si>
  <si>
    <t>nosivost ormara 1500 kg, boja RAL 7035 okvir i paneli, RAL 9005 unutarnja instalacija</t>
  </si>
  <si>
    <t>Ormar isporučiti sastavljen i kompletno uzemljen, sa transpornim kotačima i nivelirajućim nogama, uz mogućnost demontaže bočnih stranica i spajanja ormara u seriju</t>
  </si>
  <si>
    <t>SO</t>
  </si>
  <si>
    <t>Dobava, isporuka i ugradnja u server ormar tipske distribucijske jedinice Rack PDU 11kW:</t>
  </si>
  <si>
    <t>ulazni napon 400VAC, trofazno</t>
  </si>
  <si>
    <t>ulazni konektor IEC 309 16A 3P+N+PE</t>
  </si>
  <si>
    <t>ulazni konektor IEC 309 20A 3P+N+PE</t>
  </si>
  <si>
    <t>izlazni napon 230VAC</t>
  </si>
  <si>
    <t>izlazni konektori 6xIEC 320 C19 sa zaštitom od slučajnog iskapčanja</t>
  </si>
  <si>
    <t>izlazni konektori 36xIEC 320 C13 sa zaštitom od slučajnog iskapčanja</t>
  </si>
  <si>
    <t>komunikacija Web, SNMP, Telnet</t>
  </si>
  <si>
    <t>duljina ulaznog kabela 1,8m</t>
  </si>
  <si>
    <t>dimenzije (ŠxDxV) 56x44x1791mm</t>
  </si>
  <si>
    <t>Rack PDU 2G, Metered, 11kW, 230V</t>
  </si>
  <si>
    <t>PDU</t>
  </si>
  <si>
    <t>Dobava, isporuka i ugradnja uređaja za nadzor i kontrolu uvjeta unutar serverskog ormara podatkovnog centra, opremljen WEB SNMP sučeljem, pripadajućim priključcima za spajanje senzora, te priključkom za povezivanje modula za proširenje ulaznih priključaka za spajanje senzora, slijedećih karakteristika:</t>
  </si>
  <si>
    <t>Protokoli HTTP, HTTPS, SCP, SMTP, SSHV1, SSHV2, TCP/IP, Telnet</t>
  </si>
  <si>
    <t>Priključci mrežnog sučelja RJ45, 10/100 BaseT, Modbus RS485 port</t>
  </si>
  <si>
    <t>mogućnost spajanja 6 temperaturnih senzora ili senzora vlage i temperature</t>
  </si>
  <si>
    <t>uz proširenje mogućnost spajanja više od 40 bežičnih senzora i više od 40 žičanih senzora</t>
  </si>
  <si>
    <t>mogućnost spajanja senzora: temperature, temperature i vlage, procurivanja, kontakta vrata, suhi kontakt, vibracija, dima</t>
  </si>
  <si>
    <t>mogućnost spajanja napajanja na jedan upravljivi C14 priključak</t>
  </si>
  <si>
    <t>relejni izlaz</t>
  </si>
  <si>
    <t>s ugrađenim WEB sučeljem za pregled i podešavanje parametara</t>
  </si>
  <si>
    <t>primanje alarma na Web aplikaciju, e-poštu</t>
  </si>
  <si>
    <t>daljinski nadzor kritičnih uvjeta za maksimalnu zaštitu</t>
  </si>
  <si>
    <t>mogućnost identificiranja vremena i slijeda do kritičnog događaja</t>
  </si>
  <si>
    <t>pristup i upravljanje preko Web preglednika, Telnet sesije, SSH ili SNMP</t>
  </si>
  <si>
    <t>Dobava, isporuka i montaža senzora za mjerenje temperature, s ugrađenim kabelom za spajanje na uređaj za nadzor, sa mogućnošću mjerenja temperature u rasponu 0-55°C, komplet sa pripadnom opremom za montažu, kao tip APC AP9335T</t>
  </si>
  <si>
    <t>Dobava, isporuka i montaža senzora za mjerenje temperature i vlage, s ugrađenim kabelom za spajanje na uređaj za nadzor, sa mogućnošću mjerenja temperature u rasponu 0-55°C i vlage u rasponu 0-95%, komplet sa pripadnom opremom za montažu, kao tip APC AP9335TH</t>
  </si>
  <si>
    <t>Dobava, isporuka i montaža točkastog senzora za detekciju prodora vode, sa kabelom duljine 4,5m (proširivo do 30m), konektorom za priključak RJ45 i kabelom za spajanje na uređaj za nadzor, komplet sa montažnim priborom</t>
  </si>
  <si>
    <t>Mjerenje i izdavanje certifikata o izvršenom mjerenju kvalitete instaliranih multimodnih (Multimode) svjetlovodnih veza, sukladnost izmjerenih vrijednosti sa vrijednostima prema normi ISO/IEC 11801:2002 za svjetlovodni Link, mjerenja obaviti dvosmjerno na 2 svjetlovodne niti za obje valne duljine (na 850nm i na 1300nm), mjerenja obaviti prema zahtjevima iz norme EN 61280 (IEC 61280), rezultate dostaviti u elektroničkom obliku, sortirane po etažama ili zonama, s odgovarajućim oznakama i izračunom ukupne dužine izmjerenih kabela</t>
  </si>
  <si>
    <t>Mjerenje i izdavanje certifikata o izvršenom mjerenju kvalitete instaliranih UTP veza, sukladnost izmjerenih vrijednosti sa vrijednostima prema normi ISO/IEC 11801 za „Class E”, odnosno TIA/EIA 568-B.1 za Cat. 6 „Permanent Link”, rezultate dostaviti u elektroničkom obliku, sortirane po etažama ili zonama, s odgovarajućim oznakama i izračunom ukupne dužine izmjerenih kabela</t>
  </si>
  <si>
    <t>Ispitivanje ispravnosti instalirane telefonske parice mjernim instrumentom ili zujalicom na kratki spoj, s izdavanjem izjave o ispravnosti ispitanih telefonskih parica</t>
  </si>
  <si>
    <t>Demontaža postojeće pasivne opreme iz postojećeg i montaža u novi komunikacijski ormar</t>
  </si>
  <si>
    <t>Demontaža postojeće aktivne opreme iz postojećeg i montaža u novi komunikacijski ormar</t>
  </si>
  <si>
    <t>Odspajanje i izvlačenje postojećih instalacijskih UTP kabela</t>
  </si>
  <si>
    <t>Satnica djelatnika za nepredviđene poslove (Napomena: Uz ovu stavku priložiti specifikaciju radova sa stvarno utrošenom satnicom, prema građevinskom dnevniku ovjerenom od nadzornog inženjera)</t>
  </si>
  <si>
    <t>REKAPITULACIJA</t>
  </si>
  <si>
    <t>Dobava, isporuka i montaža ISDN/TEL prespojnog panela sa 25 priključnih mjesta RJ45, za ugradnju u 19” ormar, visine 1U, sa nabacivanjem parica kabela, sa elementima za označavanje, ispisom oznaka i označavanjem prespojnog panela i svakog priključnog mjesta (oznake otporne na prašinu i vlagu)</t>
  </si>
  <si>
    <t>Dobava, isporuka i polaganje predterminiranog optičkog kabela multimod MM LC-LC 24-niti (ANSI/TIA/EIA-568-B.3 ili ISO/IEC 11801:2002), sa označavanjem na oba kraja</t>
  </si>
  <si>
    <t>Dobava, isporuka i polaganje višeparičnog telekomunikacijskog kabela, 25 parica, izvedba za unutrašnje polaganje, tip J-Y(St)Y (TI44) 25x2x0,6 mm, punožični, s označavanjem na oba kraja</t>
  </si>
  <si>
    <t>OPĆI UVJETI ZA ELEKTRO RADOVE</t>
  </si>
  <si>
    <t>Dobava, isporuka i montaža PK-100 kanala s poklopcima i pregradom kanala , debljine lima 1mm, komplet sa pripadnim montažnim/ovjesnim priborom i elementima za skretanje i nastvaljanje.</t>
  </si>
  <si>
    <t>Dobava, isporuka i montaža PK-200 kanala s poklopcima i pregradom kanala , debljine lima 1mm, komplet sa pripadnim montažnim/ovjesnim priborom i elementima za skretanje i nastvaljanje.</t>
  </si>
  <si>
    <t xml:space="preserve">Dobava, isporuka i montaža nadgradne sigurnosne (protupanik) svjetiljke, sa LED izvorom 1W/130lm, simetrična optika, autonomije 3h, polikarbonatno kućište, IP41, </t>
  </si>
  <si>
    <t>Dobava, isporuka i montaža nadgradne vodotijesne fluo svjetiljke sa polikarbonatnim pokrovom, sa LED izvorom svjetlosti 42W/6400lm, IP66</t>
  </si>
  <si>
    <t>Dobava, isporuka i montaža metalnog perforiranog kanala PK-200/50 sa poklopcem, s priborom za montažu na strop ili zid (nosači, uložak i vijak), sa svim potrebnim materijalom za nastavljanje, skretanje, izjednačavanje potencijala i spajanje na uzemljenje, sa izradom proboja i sanacijom zida/stropa</t>
  </si>
  <si>
    <t>Dobava, isporuka i ugradnja u server ormar besprekidne transfer sklopke Rack ATS 16A, 230VAC, IEC 320 C20 IN, 1xIEC 320 C19, 8xIEC 320 C13 OUT, AP4423, komunikacija Web, SNMP, Telnet, dimenzije (ŠxDxV) 432x236x44mm, Rack ATS, 230V, 16A ili jednakovrijedne</t>
  </si>
  <si>
    <t>Izvoditelj je dužan u roku od 10 (deset) dana od dana sklapanja ugovora, predati naručitelju jamstvo za uredno ispunjenje ugovora  s rokom važenja minimalno 30 dana od isteka ispunjenja ugovorne obveze u cijelosti, u obliku zadužnice ili bjanko zadužnice , potvrđenu od strane javnog bilježnika, popunjenu sukladno Pravilniku o obliku i sadržaju zadužnice (Narodne novine, broj 115/12, 82/17 i 154/22) i Pravilniku o obliku i sadržaju bjanko zadužnice (Narodne novine, broj 115/2012, 82/17 i 154/22) u visini od 10% (deset posto) od ukupne vrijednosti ugovora bez PDV-om, bez uvećanja, sa zakonskim zateznim kamatama po stopi određenoj sukladno članku 12, a Zakona o financijskoj poslovnoj i predstečajnoj nagodbi.</t>
  </si>
  <si>
    <t>Minimalni jamstveni rok na izvedene radove je 2 godine.
Po isteku jamstvenog roka od dvije godine naručitelj će vratiti izvoditelju neiskorišteni instrument jamstva.</t>
  </si>
  <si>
    <t>Za otklanjanje nedostataka koji bi se eventualno mogli pojaviti u jamstvenom roku Izvođač je obvezan predati Naručitelju jamstvo za otklanjanje nedostataka u jamstvenom roku, a najkasnije u roku 10 (deset) kalendarskih dana od dana potpisivanja primopredajnog zapisnika u obliku zadužnice ili bjanko zadužnice potvrđenu od strane javnog bilježnika, popunjenu sukladno Pravilniku o obliku i sadržaju zadužnice (Narodne novine, broj 115/12, 82/17 i 154/22) i Pravilniku o obliku i sadržaju bjanko zadužnice (Narodne novine, broj 115/2012, 82/17 i 154/22), u visini od 10 % (deset posto) od ukupne vrijednosti ugovora bez PDV-a, bez uvećanja, sa zakonskim zateznim kamatama po stopi određenoj sukladno članku 12.a Zakona o financijskom poslovanju i predstečajnoj nagodbi.</t>
  </si>
  <si>
    <t>ROKOVI</t>
  </si>
  <si>
    <t>Spomenuti radovi će se izvoditi van radnog vremena kako se ne bi ometalo funkcioniranje Ministarstva.</t>
  </si>
  <si>
    <t>1</t>
  </si>
  <si>
    <t>2</t>
  </si>
  <si>
    <t>3</t>
  </si>
  <si>
    <t xml:space="preserve">Opći uvjeti su sastavni dio projekta, te obvezuju investitora i izvoditelja radova da se pri izradi projektiranih elektroinstalacija, pored ostalog, pridržavaju i ovih uvjeta, jer isti sadrže neke elemete koji nisu navedeni u tehničkom opisu projekta, a važni su za ispravno izvođenje instalacija.
Elektroinstalacije jake struje se trebaju izvesti prema nacrtima i tehničkom opisu u projektu, te važećim hrvatskim propisima, normama i pravilima struke. Izvoditelj radova je dužan prije početka radova projekt provjeriti i za eventualna pitanja konzultirati projektanta.
Izvoditelj radova treba radove obaviti kvalitetno prema pravilima struke, a sve što se pokaže nekvalitetno mora odmah otkloniti o svom trošku. Materijal i opremu na gradilištu izvoditelj radova treba dati na pregled nadzornom inženjeru koji će stanje konstatirati upisom u građevinski dnevnik. Ako izvoditelj upotrijebi neodgovarajući materijal, tada na zahtjev nadzornog inženjera mora isti demontirati i zamijeniti sa materijalom koji odgovara propisima.
Prije polaganja vodova izvoditelj treba prema projektu izvršiti točno razmjeravanje i obilježavanje trasa po zidovima i stropovima objekta, te naznačiti pozicije razvodnih kutija, odrediti prodore, pa tek onda prići dubljenju zidova i podova. Polaganje kabelske instalacije izvoditi horizontalno i vertikalno. Koso polaganje vodova u zidovima nije dozvoljeno. Kod polaganja kabela treba se pridržavati propisanog radijusa savijanja.
Električna instalacija u objektu koja se polaže podžbukno treba voditi u zaštitnim cijevima. Nadžbukno položene kabele treba voditi u zaštitnim cijevima sa obujmicama, plastičnim kanalicama ili u metalnim kabelskim policama. Elektroinstalaciju jake struje treba voditi na minimalnom razmaku 20cm od instalacije slabe struje, a križanja treba izvesti pod pravim kutem. Kod nadžbuknog polaganja kabela razmak obujmica za učvršćenje na zid ne smije biti veći od 30 cm kod horizontalnog vođenja, odnosno 40 cm kod vertikalnog vođenja. Pri odmotavanju kabela s kolotura paziti da se kabel ne usiječe i da ne dođe do oštećenja izolacije kabela
</t>
  </si>
  <si>
    <t>Nastavljanje i grananje kabela treba izvoditi isključivo u razvodnim kutijama preko stezaljki odgovarajućeg presjeka. Kod izvođenja elektro radova mora se voditi računa da se ne oštete već izvedeni radovi i dijelovi objekta. Rušenje, dubljenje i bušenje armirano-betonske ploče i čelične konstrukcije smije se vršiti samo uz suglasnost građevinskog nadzornog inženjera.
Komunikacijsku (LAN) instalaciju treba izvesti tehnologijom strukturnog kabliranja sukladno normi HR ISO/IEC 11801. Atestiranje linkova mora biti obavljeno sa propisanim instrumentom kalibriranim unutar godinu dana. Mjerenje se mora obaviti metodom permanent link Cat 6 PL.</t>
  </si>
  <si>
    <t>Rok izvođenja ugovorenih radova je 90 (devedeset) dana. Rok uvođenja u posao odmah po potpisivanju ugovora.</t>
  </si>
  <si>
    <t>SVEUKUPNO bez PDV-a</t>
  </si>
  <si>
    <t>PDV 25%</t>
  </si>
  <si>
    <t>SVEUKUPNO s PDV-om</t>
  </si>
  <si>
    <r>
      <t xml:space="preserve">Uređaj za nadzor podataka kao tip APC NBRK 0250
ili jednakovrijedno 
(upisati naziv ponuđenog uređaja za nadzor podataka: </t>
    </r>
    <r>
      <rPr>
        <u/>
        <sz val="10"/>
        <rFont val="Arial"/>
        <family val="2"/>
        <charset val="238"/>
      </rPr>
      <t xml:space="preserve">  _________________________________________)</t>
    </r>
    <r>
      <rPr>
        <sz val="10"/>
        <rFont val="Arial"/>
        <family val="2"/>
      </rPr>
      <t xml:space="preserve">
</t>
    </r>
  </si>
  <si>
    <t>ili jednakovrijedno:
(upisati naziv ponuđenog senzora:
 _______________)</t>
  </si>
  <si>
    <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</si>
</sst>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charset val="238"/>
    </font>
    <font>
      <sz val="10"/>
      <name val="Arial"/>
      <family val="2"/>
    </font>
    <font>
      <sz val="10"/>
      <name val="Arial"/>
      <family val="2"/>
      <charset val="238"/>
    </font>
    <font>
      <sz val="8"/>
      <name val="Arial"/>
      <family val="2"/>
    </font>
    <font>
      <sz val="7"/>
      <name val="Arial"/>
      <family val="2"/>
    </font>
    <font>
      <sz val="9"/>
      <name val="Arial"/>
      <family val="2"/>
    </font>
    <font>
      <sz val="12"/>
      <name val="Arial"/>
      <family val="2"/>
    </font>
    <font>
      <b/>
      <sz val="12"/>
      <name val="Arial"/>
      <family val="2"/>
    </font>
    <font>
      <sz val="10"/>
      <name val="Times New Roman"/>
      <family val="1"/>
    </font>
    <font>
      <b/>
      <sz val="10"/>
      <name val="Calibri"/>
      <family val="2"/>
      <scheme val="minor"/>
    </font>
    <font>
      <b/>
      <sz val="10"/>
      <name val="Arial"/>
      <family val="2"/>
      <charset val="238"/>
    </font>
    <font>
      <sz val="10"/>
      <color indexed="8"/>
      <name val="Arial"/>
      <family val="2"/>
      <charset val="238"/>
    </font>
    <font>
      <sz val="10"/>
      <name val="Calibri"/>
      <family val="2"/>
      <scheme val="minor"/>
    </font>
    <font>
      <b/>
      <sz val="9"/>
      <name val="Calibri"/>
      <family val="2"/>
      <scheme val="minor"/>
    </font>
    <font>
      <sz val="9"/>
      <name val="Calibri"/>
      <family val="2"/>
      <scheme val="minor"/>
    </font>
    <font>
      <sz val="11"/>
      <color theme="1"/>
      <name val="Calibri"/>
      <family val="2"/>
      <scheme val="minor"/>
    </font>
    <font>
      <sz val="10"/>
      <color theme="1"/>
      <name val="Calibri"/>
      <family val="2"/>
      <scheme val="minor"/>
    </font>
    <font>
      <b/>
      <sz val="9"/>
      <name val="Arial"/>
      <family val="2"/>
      <charset val="238"/>
    </font>
    <font>
      <u/>
      <sz val="10"/>
      <name val="Arial"/>
      <family val="2"/>
      <charset val="238"/>
    </font>
    <font>
      <b/>
      <sz val="12"/>
      <name val="Arial"/>
      <family val="2"/>
      <charset val="23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s>
  <cellStyleXfs count="2">
    <xf numFmtId="0" fontId="0" fillId="0" borderId="0"/>
    <xf numFmtId="0" fontId="2" fillId="0" borderId="0"/>
  </cellStyleXfs>
  <cellXfs count="87">
    <xf numFmtId="0" fontId="0" fillId="0" borderId="0" xfId="0"/>
    <xf numFmtId="0" fontId="3" fillId="0" borderId="0" xfId="1" applyFont="1" applyAlignment="1" applyProtection="1">
      <alignment horizontal="justify" vertical="justify" wrapText="1"/>
      <protection locked="0"/>
    </xf>
    <xf numFmtId="0" fontId="3" fillId="0" borderId="0" xfId="1" applyFont="1" applyAlignment="1" applyProtection="1">
      <alignment horizontal="center"/>
      <protection locked="0"/>
    </xf>
    <xf numFmtId="0" fontId="4" fillId="0" borderId="0" xfId="1" applyFont="1" applyProtection="1">
      <protection locked="0"/>
    </xf>
    <xf numFmtId="0" fontId="5" fillId="0" borderId="0" xfId="1" applyFont="1" applyProtection="1">
      <protection locked="0"/>
    </xf>
    <xf numFmtId="0" fontId="3" fillId="0" borderId="0" xfId="1" applyFont="1" applyAlignment="1" applyProtection="1">
      <alignment horizontal="left" vertical="top"/>
      <protection locked="0"/>
    </xf>
    <xf numFmtId="0" fontId="3" fillId="0" borderId="0" xfId="1" applyFont="1" applyAlignment="1" applyProtection="1">
      <alignment horizontal="center" vertical="center"/>
      <protection locked="0"/>
    </xf>
    <xf numFmtId="49" fontId="7" fillId="0" borderId="0" xfId="1" applyNumberFormat="1" applyFont="1" applyAlignment="1" applyProtection="1">
      <alignment horizontal="right" vertical="justify"/>
      <protection locked="0"/>
    </xf>
    <xf numFmtId="0" fontId="7" fillId="0" borderId="0" xfId="1" applyFont="1" applyAlignment="1" applyProtection="1">
      <alignment horizontal="left" vertical="justify"/>
      <protection locked="0"/>
    </xf>
    <xf numFmtId="0" fontId="6" fillId="0" borderId="0" xfId="1" applyFont="1" applyAlignment="1" applyProtection="1">
      <alignment horizontal="center" vertical="center"/>
      <protection locked="0"/>
    </xf>
    <xf numFmtId="3" fontId="6" fillId="0" borderId="0" xfId="1" applyNumberFormat="1" applyFont="1" applyAlignment="1" applyProtection="1">
      <alignment horizontal="center" vertical="center"/>
      <protection locked="0"/>
    </xf>
    <xf numFmtId="3" fontId="3" fillId="0" borderId="0" xfId="1" applyNumberFormat="1" applyFont="1" applyAlignment="1" applyProtection="1">
      <alignment horizontal="right"/>
      <protection locked="0"/>
    </xf>
    <xf numFmtId="4" fontId="7" fillId="0" borderId="0" xfId="1" applyNumberFormat="1" applyFont="1" applyAlignment="1" applyProtection="1">
      <alignment horizontal="right"/>
      <protection locked="0"/>
    </xf>
    <xf numFmtId="4" fontId="7" fillId="0" borderId="4" xfId="1" applyNumberFormat="1" applyFont="1" applyBorder="1" applyAlignment="1" applyProtection="1">
      <alignment horizontal="right"/>
      <protection locked="0"/>
    </xf>
    <xf numFmtId="0" fontId="11" fillId="0" borderId="0" xfId="0" applyFont="1"/>
    <xf numFmtId="0" fontId="10" fillId="0" borderId="0" xfId="0" applyFont="1" applyAlignment="1">
      <alignment vertical="top"/>
    </xf>
    <xf numFmtId="0" fontId="2" fillId="0" borderId="0" xfId="0" applyFont="1" applyAlignment="1">
      <alignment horizontal="justify" vertical="top"/>
    </xf>
    <xf numFmtId="0" fontId="2" fillId="0" borderId="0" xfId="0" applyFont="1" applyAlignment="1">
      <alignment horizontal="right"/>
    </xf>
    <xf numFmtId="2" fontId="2" fillId="0" borderId="0" xfId="0" applyNumberFormat="1" applyFont="1" applyAlignment="1">
      <alignment horizontal="right"/>
    </xf>
    <xf numFmtId="0" fontId="2" fillId="0" borderId="0" xfId="0" applyFont="1"/>
    <xf numFmtId="4" fontId="2" fillId="0" borderId="0" xfId="0" applyNumberFormat="1" applyFont="1"/>
    <xf numFmtId="0" fontId="12" fillId="0" borderId="0" xfId="0" applyFont="1" applyAlignment="1">
      <alignment horizontal="left" vertical="top" wrapText="1"/>
    </xf>
    <xf numFmtId="4" fontId="2" fillId="0" borderId="0" xfId="0" applyNumberFormat="1" applyFont="1" applyAlignment="1">
      <alignment horizontal="justify" vertical="top" wrapText="1"/>
    </xf>
    <xf numFmtId="0" fontId="11" fillId="0" borderId="0" xfId="0" applyFont="1" applyAlignment="1">
      <alignment wrapText="1"/>
    </xf>
    <xf numFmtId="4" fontId="12" fillId="0" borderId="0" xfId="0" applyNumberFormat="1" applyFont="1" applyAlignment="1">
      <alignment wrapText="1"/>
    </xf>
    <xf numFmtId="4" fontId="12" fillId="0" borderId="0" xfId="0" applyNumberFormat="1" applyFont="1" applyAlignment="1">
      <alignment horizontal="justify" vertical="top" wrapText="1"/>
    </xf>
    <xf numFmtId="0" fontId="13" fillId="0" borderId="0" xfId="0" applyFont="1" applyAlignment="1">
      <alignment horizontal="center" vertical="top"/>
    </xf>
    <xf numFmtId="0" fontId="14" fillId="0" borderId="0" xfId="0" applyFont="1" applyAlignment="1">
      <alignment horizontal="center" vertical="top"/>
    </xf>
    <xf numFmtId="0" fontId="13" fillId="0" borderId="0" xfId="0" applyFont="1" applyAlignment="1">
      <alignment horizontal="left" vertical="top" wrapText="1"/>
    </xf>
    <xf numFmtId="0" fontId="13" fillId="0" borderId="0" xfId="0" applyFont="1" applyAlignment="1">
      <alignment horizontal="left" vertical="top"/>
    </xf>
    <xf numFmtId="0" fontId="9" fillId="0" borderId="0" xfId="0" applyFont="1" applyAlignment="1">
      <alignment vertical="top"/>
    </xf>
    <xf numFmtId="0" fontId="12" fillId="0" borderId="0" xfId="0" applyFont="1" applyAlignment="1">
      <alignment horizontal="justify" vertical="top"/>
    </xf>
    <xf numFmtId="0" fontId="12" fillId="0" borderId="0" xfId="0" applyFont="1" applyAlignment="1">
      <alignment horizontal="right"/>
    </xf>
    <xf numFmtId="2" fontId="12" fillId="0" borderId="0" xfId="0" applyNumberFormat="1" applyFont="1" applyAlignment="1">
      <alignment horizontal="right"/>
    </xf>
    <xf numFmtId="0" fontId="12" fillId="0" borderId="0" xfId="0" applyFont="1"/>
    <xf numFmtId="4" fontId="12" fillId="0" borderId="0" xfId="0" applyNumberFormat="1" applyFont="1"/>
    <xf numFmtId="0" fontId="12" fillId="0" borderId="0" xfId="0" applyFont="1" applyAlignment="1">
      <alignment horizontal="left" vertical="top" wrapText="1"/>
    </xf>
    <xf numFmtId="0" fontId="9" fillId="0" borderId="0" xfId="0" applyFont="1" applyAlignment="1">
      <alignment horizontal="center" vertical="top"/>
    </xf>
    <xf numFmtId="0" fontId="16" fillId="0" borderId="0" xfId="0" applyFont="1" applyAlignment="1">
      <alignment horizontal="left" vertical="top" wrapText="1"/>
    </xf>
    <xf numFmtId="0" fontId="9" fillId="0" borderId="0" xfId="0" applyFont="1" applyAlignment="1">
      <alignment vertical="top" wrapText="1"/>
    </xf>
    <xf numFmtId="0" fontId="13" fillId="0" borderId="0" xfId="0" applyFont="1" applyAlignment="1">
      <alignment horizontal="left" vertical="top" wrapText="1"/>
    </xf>
    <xf numFmtId="0" fontId="13" fillId="0" borderId="0" xfId="0" applyFont="1" applyAlignment="1">
      <alignment horizontal="left" vertical="top"/>
    </xf>
    <xf numFmtId="0" fontId="9" fillId="0" borderId="0" xfId="0" applyFont="1" applyAlignment="1">
      <alignment horizontal="center" vertical="top" wrapText="1"/>
    </xf>
    <xf numFmtId="0" fontId="12" fillId="0" borderId="0" xfId="0" applyFont="1" applyAlignment="1">
      <alignment horizontal="center" vertical="top" wrapText="1"/>
    </xf>
    <xf numFmtId="0" fontId="13" fillId="0" borderId="0" xfId="0" applyFont="1" applyAlignment="1">
      <alignment horizontal="center" vertical="top"/>
    </xf>
    <xf numFmtId="0" fontId="14" fillId="0" borderId="0" xfId="0" applyFont="1" applyAlignment="1">
      <alignment horizontal="left" vertical="top" wrapText="1"/>
    </xf>
    <xf numFmtId="0" fontId="14" fillId="0" borderId="0" xfId="0" applyFont="1" applyAlignment="1">
      <alignment horizontal="left" vertical="top"/>
    </xf>
    <xf numFmtId="0" fontId="15" fillId="0" borderId="0" xfId="0" applyFont="1" applyAlignment="1">
      <alignment horizontal="left"/>
    </xf>
    <xf numFmtId="0" fontId="10" fillId="0" borderId="0" xfId="0" applyFont="1" applyAlignment="1">
      <alignment horizontal="center" vertical="top"/>
    </xf>
    <xf numFmtId="0" fontId="2" fillId="0" borderId="0" xfId="0" applyFont="1" applyAlignment="1">
      <alignment horizontal="left" vertical="top" wrapText="1"/>
    </xf>
    <xf numFmtId="0" fontId="0" fillId="0" borderId="0" xfId="0"/>
    <xf numFmtId="0" fontId="1" fillId="0" borderId="0" xfId="0" applyFont="1" applyAlignment="1">
      <alignment wrapText="1"/>
    </xf>
    <xf numFmtId="49" fontId="17" fillId="0" borderId="1" xfId="1" applyNumberFormat="1" applyFont="1" applyBorder="1" applyAlignment="1" applyProtection="1">
      <alignment horizontal="center" vertical="distributed"/>
      <protection locked="0"/>
    </xf>
    <xf numFmtId="0" fontId="17" fillId="0" borderId="1" xfId="1" applyFont="1" applyBorder="1" applyAlignment="1" applyProtection="1">
      <alignment horizontal="center" vertical="center"/>
      <protection locked="0"/>
    </xf>
    <xf numFmtId="0" fontId="17" fillId="0" borderId="1" xfId="1" applyFont="1" applyBorder="1" applyAlignment="1" applyProtection="1">
      <alignment horizontal="center" vertical="justify"/>
      <protection locked="0"/>
    </xf>
    <xf numFmtId="3" fontId="17" fillId="0" borderId="1" xfId="1" applyNumberFormat="1" applyFont="1" applyBorder="1" applyAlignment="1" applyProtection="1">
      <alignment horizontal="center" vertical="center"/>
      <protection locked="0"/>
    </xf>
    <xf numFmtId="49" fontId="7" fillId="0" borderId="0" xfId="1" applyNumberFormat="1" applyFont="1" applyBorder="1" applyAlignment="1" applyProtection="1">
      <alignment horizontal="right" vertical="justify"/>
      <protection locked="0"/>
    </xf>
    <xf numFmtId="0" fontId="7" fillId="0" borderId="0" xfId="1" applyFont="1" applyBorder="1" applyAlignment="1" applyProtection="1">
      <alignment horizontal="left" vertical="justify"/>
      <protection locked="0"/>
    </xf>
    <xf numFmtId="0" fontId="6" fillId="0" borderId="0" xfId="1" applyFont="1" applyBorder="1" applyAlignment="1" applyProtection="1">
      <alignment horizontal="right" vertical="center"/>
      <protection locked="0"/>
    </xf>
    <xf numFmtId="3" fontId="6" fillId="0" borderId="0" xfId="1" applyNumberFormat="1" applyFont="1" applyBorder="1" applyAlignment="1" applyProtection="1">
      <alignment horizontal="center" vertical="center"/>
      <protection locked="0"/>
    </xf>
    <xf numFmtId="0" fontId="6" fillId="0" borderId="0" xfId="1" applyFont="1" applyBorder="1" applyAlignment="1" applyProtection="1">
      <alignment horizontal="center" vertical="center"/>
      <protection locked="0"/>
    </xf>
    <xf numFmtId="49" fontId="1" fillId="0" borderId="0" xfId="1" applyNumberFormat="1" applyFont="1" applyBorder="1" applyAlignment="1" applyProtection="1">
      <alignment horizontal="center" vertical="top"/>
      <protection locked="0"/>
    </xf>
    <xf numFmtId="0" fontId="1" fillId="0" borderId="0" xfId="1" applyFont="1" applyBorder="1" applyAlignment="1" applyProtection="1">
      <alignment horizontal="left" vertical="justify"/>
      <protection locked="0"/>
    </xf>
    <xf numFmtId="0" fontId="1" fillId="0" borderId="0" xfId="1" applyFont="1" applyBorder="1" applyAlignment="1" applyProtection="1">
      <alignment horizontal="right"/>
      <protection locked="0"/>
    </xf>
    <xf numFmtId="3" fontId="1" fillId="0" borderId="0" xfId="1" applyNumberFormat="1" applyFont="1" applyBorder="1" applyAlignment="1" applyProtection="1">
      <alignment horizontal="right"/>
      <protection locked="0"/>
    </xf>
    <xf numFmtId="4" fontId="1" fillId="0" borderId="0" xfId="1" applyNumberFormat="1" applyFont="1" applyBorder="1" applyAlignment="1" applyProtection="1">
      <alignment horizontal="right"/>
      <protection locked="0"/>
    </xf>
    <xf numFmtId="0" fontId="1" fillId="0" borderId="0" xfId="1" applyFont="1" applyBorder="1" applyAlignment="1" applyProtection="1">
      <alignment horizontal="left" vertical="justify" wrapText="1"/>
      <protection locked="0"/>
    </xf>
    <xf numFmtId="0" fontId="7" fillId="0" borderId="0" xfId="1" applyFont="1" applyBorder="1" applyAlignment="1" applyProtection="1">
      <alignment horizontal="right"/>
      <protection locked="0"/>
    </xf>
    <xf numFmtId="3" fontId="3" fillId="0" borderId="0" xfId="1" applyNumberFormat="1" applyFont="1" applyBorder="1" applyAlignment="1" applyProtection="1">
      <alignment horizontal="right"/>
      <protection locked="0"/>
    </xf>
    <xf numFmtId="4" fontId="3" fillId="0" borderId="0" xfId="1" applyNumberFormat="1" applyFont="1" applyBorder="1" applyAlignment="1" applyProtection="1">
      <alignment horizontal="center"/>
      <protection locked="0"/>
    </xf>
    <xf numFmtId="4" fontId="7" fillId="0" borderId="0" xfId="1" applyNumberFormat="1" applyFont="1" applyBorder="1" applyAlignment="1" applyProtection="1">
      <alignment horizontal="right"/>
      <protection locked="0"/>
    </xf>
    <xf numFmtId="49" fontId="1" fillId="0" borderId="5" xfId="1" applyNumberFormat="1" applyFont="1" applyBorder="1" applyAlignment="1" applyProtection="1">
      <alignment horizontal="center" vertical="top"/>
      <protection locked="0"/>
    </xf>
    <xf numFmtId="0" fontId="1" fillId="0" borderId="5" xfId="1" applyFont="1" applyBorder="1" applyAlignment="1" applyProtection="1">
      <alignment horizontal="left" vertical="justify"/>
      <protection locked="0"/>
    </xf>
    <xf numFmtId="0" fontId="1" fillId="0" borderId="5" xfId="1" applyFont="1" applyBorder="1" applyAlignment="1" applyProtection="1">
      <alignment horizontal="right"/>
      <protection locked="0"/>
    </xf>
    <xf numFmtId="3" fontId="1" fillId="0" borderId="5" xfId="1" applyNumberFormat="1" applyFont="1" applyBorder="1" applyAlignment="1" applyProtection="1">
      <alignment horizontal="right"/>
      <protection locked="0"/>
    </xf>
    <xf numFmtId="0" fontId="1" fillId="0" borderId="5" xfId="1" applyFont="1" applyBorder="1" applyAlignment="1" applyProtection="1">
      <alignment horizontal="left" vertical="justify" wrapText="1"/>
      <protection locked="0"/>
    </xf>
    <xf numFmtId="49" fontId="7" fillId="0" borderId="0" xfId="1" applyNumberFormat="1" applyFont="1" applyAlignment="1" applyProtection="1">
      <alignment horizontal="right" vertical="top"/>
      <protection locked="0"/>
    </xf>
    <xf numFmtId="49" fontId="6" fillId="0" borderId="0" xfId="1" applyNumberFormat="1" applyFont="1" applyAlignment="1" applyProtection="1">
      <alignment horizontal="left" vertical="top"/>
      <protection locked="0"/>
    </xf>
    <xf numFmtId="0" fontId="6" fillId="0" borderId="0" xfId="1" applyFont="1" applyAlignment="1" applyProtection="1">
      <alignment horizontal="center" vertical="justify"/>
      <protection locked="0"/>
    </xf>
    <xf numFmtId="4" fontId="6" fillId="0" borderId="0" xfId="1" applyNumberFormat="1" applyFont="1" applyAlignment="1" applyProtection="1">
      <alignment horizontal="right"/>
      <protection locked="0"/>
    </xf>
    <xf numFmtId="0" fontId="6" fillId="0" borderId="0" xfId="1" applyFont="1" applyAlignment="1" applyProtection="1">
      <alignment horizontal="center"/>
      <protection locked="0"/>
    </xf>
    <xf numFmtId="0" fontId="6" fillId="0" borderId="0" xfId="1" applyFont="1" applyAlignment="1" applyProtection="1">
      <alignment horizontal="left" vertical="top"/>
      <protection locked="0"/>
    </xf>
    <xf numFmtId="0" fontId="6" fillId="0" borderId="2" xfId="1" applyFont="1" applyBorder="1" applyAlignment="1" applyProtection="1">
      <alignment horizontal="left" vertical="top"/>
      <protection locked="0"/>
    </xf>
    <xf numFmtId="4" fontId="6" fillId="0" borderId="3" xfId="1" applyNumberFormat="1" applyFont="1" applyBorder="1" applyAlignment="1" applyProtection="1">
      <alignment horizontal="right"/>
      <protection locked="0"/>
    </xf>
    <xf numFmtId="0" fontId="6" fillId="0" borderId="3" xfId="1" applyFont="1" applyBorder="1" applyAlignment="1" applyProtection="1">
      <alignment horizontal="center"/>
      <protection locked="0"/>
    </xf>
    <xf numFmtId="0" fontId="7" fillId="0" borderId="3" xfId="1" applyFont="1" applyBorder="1" applyAlignment="1" applyProtection="1">
      <alignment horizontal="right" vertical="justify"/>
      <protection locked="0"/>
    </xf>
    <xf numFmtId="0" fontId="19" fillId="0" borderId="0" xfId="1" applyFont="1" applyAlignment="1" applyProtection="1">
      <alignment horizontal="right" vertical="justify" wrapText="1"/>
      <protection locked="0"/>
    </xf>
  </cellXfs>
  <cellStyles count="2">
    <cellStyle name="Normal 2" xfId="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9"/>
  <sheetViews>
    <sheetView workbookViewId="0">
      <selection activeCell="H11" sqref="H11"/>
    </sheetView>
  </sheetViews>
  <sheetFormatPr defaultRowHeight="12.75" x14ac:dyDescent="0.2"/>
  <cols>
    <col min="1" max="1" width="47.5703125" customWidth="1"/>
  </cols>
  <sheetData>
    <row r="2" spans="1:6" s="14" customFormat="1" x14ac:dyDescent="0.2">
      <c r="A2" s="37" t="s">
        <v>168</v>
      </c>
      <c r="B2" s="48"/>
      <c r="C2" s="48"/>
      <c r="D2" s="48"/>
      <c r="E2" s="48"/>
      <c r="F2" s="48"/>
    </row>
    <row r="3" spans="1:6" s="14" customFormat="1" x14ac:dyDescent="0.2">
      <c r="A3" s="15"/>
      <c r="B3" s="16"/>
      <c r="C3" s="17"/>
      <c r="D3" s="18"/>
      <c r="E3" s="19"/>
      <c r="F3" s="20"/>
    </row>
    <row r="4" spans="1:6" s="14" customFormat="1" ht="380.25" customHeight="1" x14ac:dyDescent="0.2">
      <c r="A4" s="36" t="s">
        <v>183</v>
      </c>
      <c r="B4" s="49"/>
      <c r="C4" s="49"/>
      <c r="D4" s="49"/>
      <c r="E4" s="49"/>
      <c r="F4" s="22"/>
    </row>
    <row r="5" spans="1:6" s="14" customFormat="1" ht="107.25" customHeight="1" x14ac:dyDescent="0.2">
      <c r="A5" s="36" t="s">
        <v>184</v>
      </c>
      <c r="B5" s="36"/>
      <c r="C5" s="36"/>
      <c r="D5" s="36"/>
      <c r="E5" s="36"/>
      <c r="F5" s="22"/>
    </row>
    <row r="6" spans="1:6" s="14" customFormat="1" ht="104.25" customHeight="1" x14ac:dyDescent="0.2">
      <c r="A6" s="36" t="s">
        <v>175</v>
      </c>
      <c r="B6" s="49"/>
      <c r="C6" s="49"/>
      <c r="D6" s="49"/>
      <c r="E6" s="49"/>
      <c r="F6" s="22"/>
    </row>
    <row r="7" spans="1:6" ht="49.5" customHeight="1" x14ac:dyDescent="0.2">
      <c r="A7" s="51" t="s">
        <v>176</v>
      </c>
      <c r="B7" s="51"/>
      <c r="C7" s="51"/>
      <c r="D7" s="51"/>
      <c r="E7" s="51"/>
    </row>
    <row r="8" spans="1:6" s="23" customFormat="1" x14ac:dyDescent="0.2">
      <c r="A8" s="42"/>
      <c r="B8" s="42"/>
      <c r="C8" s="42"/>
      <c r="D8" s="42"/>
      <c r="E8" s="42"/>
      <c r="F8" s="42"/>
    </row>
    <row r="9" spans="1:6" s="23" customFormat="1" x14ac:dyDescent="0.2">
      <c r="A9" s="50"/>
      <c r="B9" s="50"/>
      <c r="C9" s="50"/>
      <c r="D9" s="50"/>
      <c r="E9" s="50"/>
      <c r="F9" s="24"/>
    </row>
    <row r="10" spans="1:6" s="23" customFormat="1" ht="116.25" customHeight="1" x14ac:dyDescent="0.2">
      <c r="A10" s="36" t="s">
        <v>177</v>
      </c>
      <c r="B10" s="36"/>
      <c r="C10" s="36"/>
      <c r="D10" s="36"/>
      <c r="E10" s="36"/>
      <c r="F10" s="25"/>
    </row>
    <row r="11" spans="1:6" s="23" customFormat="1" ht="17.25" customHeight="1" x14ac:dyDescent="0.2">
      <c r="A11" s="42" t="s">
        <v>178</v>
      </c>
      <c r="B11" s="43"/>
      <c r="C11" s="43"/>
      <c r="D11" s="43"/>
      <c r="E11" s="43"/>
      <c r="F11" s="25"/>
    </row>
    <row r="12" spans="1:6" s="23" customFormat="1" ht="27" customHeight="1" x14ac:dyDescent="0.2">
      <c r="A12" s="36" t="s">
        <v>185</v>
      </c>
      <c r="B12" s="36"/>
      <c r="C12" s="36"/>
      <c r="D12" s="36"/>
      <c r="E12" s="36"/>
      <c r="F12" s="25"/>
    </row>
    <row r="13" spans="1:6" s="23" customFormat="1" ht="21" customHeight="1" x14ac:dyDescent="0.2">
      <c r="A13" s="36" t="s">
        <v>179</v>
      </c>
      <c r="B13" s="36"/>
      <c r="C13" s="36"/>
      <c r="D13" s="36"/>
      <c r="E13" s="36"/>
      <c r="F13" s="25"/>
    </row>
    <row r="14" spans="1:6" s="23" customFormat="1" ht="145.5" customHeight="1" x14ac:dyDescent="0.2">
      <c r="A14" s="36"/>
      <c r="B14" s="36"/>
      <c r="C14" s="36"/>
      <c r="D14" s="36"/>
      <c r="E14" s="36"/>
      <c r="F14" s="36"/>
    </row>
    <row r="16" spans="1:6" s="14" customFormat="1" x14ac:dyDescent="0.2">
      <c r="A16" s="44"/>
      <c r="B16" s="44"/>
      <c r="C16" s="44"/>
      <c r="D16" s="44"/>
      <c r="E16" s="44"/>
      <c r="F16" s="44"/>
    </row>
    <row r="17" spans="1:6" s="14" customFormat="1" x14ac:dyDescent="0.2">
      <c r="A17" s="26"/>
      <c r="B17" s="26"/>
      <c r="C17" s="26"/>
      <c r="D17" s="26"/>
      <c r="E17" s="26"/>
      <c r="F17" s="26"/>
    </row>
    <row r="18" spans="1:6" s="14" customFormat="1" ht="22.5" customHeight="1" x14ac:dyDescent="0.2">
      <c r="A18" s="45"/>
      <c r="B18" s="46"/>
      <c r="C18" s="46"/>
      <c r="D18" s="46"/>
      <c r="E18" s="46"/>
      <c r="F18" s="27"/>
    </row>
    <row r="19" spans="1:6" s="14" customFormat="1" ht="156.75" customHeight="1" x14ac:dyDescent="0.2">
      <c r="A19" s="45"/>
      <c r="B19" s="46"/>
      <c r="C19" s="46"/>
      <c r="D19" s="46"/>
      <c r="E19" s="46"/>
      <c r="F19" s="26"/>
    </row>
    <row r="20" spans="1:6" s="14" customFormat="1" ht="195.75" customHeight="1" x14ac:dyDescent="0.2">
      <c r="A20" s="45"/>
      <c r="B20" s="45"/>
      <c r="C20" s="45"/>
      <c r="D20" s="45"/>
      <c r="E20" s="45"/>
      <c r="F20" s="26"/>
    </row>
    <row r="21" spans="1:6" s="14" customFormat="1" ht="123" customHeight="1" x14ac:dyDescent="0.25">
      <c r="A21" s="45"/>
      <c r="B21" s="47"/>
      <c r="C21" s="47"/>
      <c r="D21" s="47"/>
      <c r="E21" s="47"/>
      <c r="F21" s="26"/>
    </row>
    <row r="22" spans="1:6" s="14" customFormat="1" ht="280.5" customHeight="1" x14ac:dyDescent="0.2">
      <c r="A22" s="45"/>
      <c r="B22" s="46"/>
      <c r="C22" s="46"/>
      <c r="D22" s="46"/>
      <c r="E22" s="46"/>
      <c r="F22" s="26"/>
    </row>
    <row r="23" spans="1:6" s="14" customFormat="1" ht="210" customHeight="1" x14ac:dyDescent="0.2">
      <c r="A23" s="40"/>
      <c r="B23" s="41"/>
      <c r="C23" s="41"/>
      <c r="D23" s="41"/>
      <c r="E23" s="41"/>
      <c r="F23" s="26"/>
    </row>
    <row r="24" spans="1:6" s="14" customFormat="1" ht="12.95" customHeight="1" x14ac:dyDescent="0.2">
      <c r="A24" s="28"/>
      <c r="B24" s="29"/>
      <c r="C24" s="29"/>
      <c r="D24" s="29"/>
      <c r="E24" s="29"/>
      <c r="F24" s="26"/>
    </row>
    <row r="25" spans="1:6" s="14" customFormat="1" ht="84" customHeight="1" x14ac:dyDescent="0.2">
      <c r="A25" s="40"/>
      <c r="B25" s="41"/>
      <c r="C25" s="41"/>
      <c r="D25" s="41"/>
      <c r="E25" s="41"/>
      <c r="F25" s="26"/>
    </row>
    <row r="27" spans="1:6" s="14" customFormat="1" ht="13.5" customHeight="1" x14ac:dyDescent="0.2">
      <c r="A27" s="37"/>
      <c r="B27" s="37"/>
      <c r="C27" s="37"/>
      <c r="D27" s="37"/>
      <c r="E27" s="37"/>
      <c r="F27" s="37"/>
    </row>
    <row r="28" spans="1:6" s="14" customFormat="1" ht="14.25" customHeight="1" x14ac:dyDescent="0.2">
      <c r="A28" s="30"/>
      <c r="B28" s="31"/>
      <c r="C28" s="32"/>
      <c r="D28" s="33"/>
      <c r="E28" s="34"/>
      <c r="F28" s="35"/>
    </row>
    <row r="29" spans="1:6" s="14" customFormat="1" ht="68.25" customHeight="1" x14ac:dyDescent="0.2">
      <c r="A29" s="36"/>
      <c r="B29" s="36"/>
      <c r="C29" s="36"/>
      <c r="D29" s="36"/>
      <c r="E29" s="36"/>
      <c r="F29" s="25"/>
    </row>
    <row r="30" spans="1:6" s="14" customFormat="1" ht="125.25" customHeight="1" x14ac:dyDescent="0.2">
      <c r="A30" s="36"/>
      <c r="B30" s="36"/>
      <c r="C30" s="36"/>
      <c r="D30" s="36"/>
      <c r="E30" s="36"/>
      <c r="F30" s="25"/>
    </row>
    <row r="31" spans="1:6" s="14" customFormat="1" ht="198" customHeight="1" x14ac:dyDescent="0.2">
      <c r="A31" s="36"/>
      <c r="B31" s="36"/>
      <c r="C31" s="36"/>
      <c r="D31" s="36"/>
      <c r="E31" s="36"/>
      <c r="F31" s="25"/>
    </row>
    <row r="32" spans="1:6" s="14" customFormat="1" ht="44.25" customHeight="1" x14ac:dyDescent="0.2">
      <c r="A32" s="36"/>
      <c r="B32" s="36"/>
      <c r="C32" s="36"/>
      <c r="D32" s="36"/>
      <c r="E32" s="36"/>
      <c r="F32" s="25"/>
    </row>
    <row r="34" spans="1:6" s="14" customFormat="1" ht="28.5" customHeight="1" x14ac:dyDescent="0.2">
      <c r="A34" s="37"/>
      <c r="B34" s="37"/>
      <c r="C34" s="37"/>
      <c r="D34" s="37"/>
      <c r="E34" s="37"/>
      <c r="F34" s="37"/>
    </row>
    <row r="35" spans="1:6" s="14" customFormat="1" ht="13.5" customHeight="1" x14ac:dyDescent="0.2">
      <c r="A35" s="30"/>
      <c r="B35" s="31"/>
      <c r="C35" s="32"/>
      <c r="D35" s="33"/>
      <c r="E35" s="34"/>
      <c r="F35" s="35"/>
    </row>
    <row r="36" spans="1:6" s="14" customFormat="1" ht="27" customHeight="1" x14ac:dyDescent="0.2">
      <c r="A36" s="36"/>
      <c r="B36" s="36"/>
      <c r="C36" s="36"/>
      <c r="D36" s="36"/>
      <c r="E36" s="36"/>
      <c r="F36" s="25"/>
    </row>
    <row r="37" spans="1:6" s="14" customFormat="1" ht="193.5" customHeight="1" x14ac:dyDescent="0.2">
      <c r="A37" s="36"/>
      <c r="B37" s="36"/>
      <c r="C37" s="36"/>
      <c r="D37" s="36"/>
      <c r="E37" s="36"/>
      <c r="F37" s="25"/>
    </row>
    <row r="38" spans="1:6" s="14" customFormat="1" ht="74.25" customHeight="1" x14ac:dyDescent="0.2">
      <c r="A38" s="36"/>
      <c r="B38" s="36"/>
      <c r="C38" s="36"/>
      <c r="D38" s="36"/>
      <c r="E38" s="36"/>
      <c r="F38" s="25"/>
    </row>
    <row r="39" spans="1:6" s="14" customFormat="1" ht="12.95" customHeight="1" x14ac:dyDescent="0.2">
      <c r="A39" s="21"/>
      <c r="B39" s="21"/>
      <c r="C39" s="21"/>
      <c r="D39" s="21"/>
      <c r="E39" s="21"/>
      <c r="F39" s="25"/>
    </row>
    <row r="40" spans="1:6" s="14" customFormat="1" ht="171" customHeight="1" x14ac:dyDescent="0.2">
      <c r="A40" s="36"/>
      <c r="B40" s="36"/>
      <c r="C40" s="36"/>
      <c r="D40" s="36"/>
      <c r="E40" s="36"/>
      <c r="F40" s="25"/>
    </row>
    <row r="41" spans="1:6" s="14" customFormat="1" ht="114.75" customHeight="1" x14ac:dyDescent="0.2">
      <c r="A41" s="36"/>
      <c r="B41" s="36"/>
      <c r="C41" s="36"/>
      <c r="D41" s="36"/>
      <c r="E41" s="36"/>
      <c r="F41" s="25"/>
    </row>
    <row r="42" spans="1:6" s="14" customFormat="1" ht="72" customHeight="1" x14ac:dyDescent="0.2">
      <c r="A42" s="39"/>
      <c r="B42" s="39"/>
      <c r="C42" s="39"/>
      <c r="D42" s="39"/>
      <c r="E42" s="39"/>
      <c r="F42" s="25"/>
    </row>
    <row r="43" spans="1:6" s="14" customFormat="1" ht="161.25" customHeight="1" x14ac:dyDescent="0.2">
      <c r="A43" s="36"/>
      <c r="B43" s="36"/>
      <c r="C43" s="36"/>
      <c r="D43" s="36"/>
      <c r="E43" s="36"/>
      <c r="F43" s="25"/>
    </row>
    <row r="44" spans="1:6" s="14" customFormat="1" ht="63.75" customHeight="1" x14ac:dyDescent="0.2">
      <c r="A44" s="38"/>
      <c r="B44" s="38"/>
      <c r="C44" s="38"/>
      <c r="D44" s="38"/>
      <c r="E44" s="38"/>
      <c r="F44" s="25"/>
    </row>
    <row r="46" spans="1:6" s="14" customFormat="1" ht="18" customHeight="1" x14ac:dyDescent="0.2">
      <c r="A46" s="37"/>
      <c r="B46" s="37"/>
      <c r="C46" s="37"/>
      <c r="D46" s="37"/>
      <c r="E46" s="37"/>
      <c r="F46" s="37"/>
    </row>
    <row r="47" spans="1:6" s="14" customFormat="1" ht="69.75" customHeight="1" x14ac:dyDescent="0.2">
      <c r="A47" s="36"/>
      <c r="B47" s="36"/>
      <c r="C47" s="36"/>
      <c r="D47" s="36"/>
      <c r="E47" s="36"/>
      <c r="F47" s="25"/>
    </row>
    <row r="48" spans="1:6" s="14" customFormat="1" ht="172.5" customHeight="1" x14ac:dyDescent="0.2">
      <c r="A48" s="36"/>
      <c r="B48" s="36"/>
      <c r="C48" s="36"/>
      <c r="D48" s="36"/>
      <c r="E48" s="36"/>
      <c r="F48" s="25"/>
    </row>
    <row r="49" spans="1:6" s="14" customFormat="1" ht="29.25" customHeight="1" x14ac:dyDescent="0.2">
      <c r="A49" s="36"/>
      <c r="B49" s="36"/>
      <c r="C49" s="36"/>
      <c r="D49" s="36"/>
      <c r="E49" s="36"/>
      <c r="F49" s="25"/>
    </row>
    <row r="51" spans="1:6" s="14" customFormat="1" ht="15" customHeight="1" x14ac:dyDescent="0.2">
      <c r="A51" s="37"/>
      <c r="B51" s="37"/>
      <c r="C51" s="37"/>
      <c r="D51" s="37"/>
      <c r="E51" s="37"/>
      <c r="F51" s="37"/>
    </row>
    <row r="52" spans="1:6" s="14" customFormat="1" ht="29.25" customHeight="1" x14ac:dyDescent="0.2">
      <c r="A52" s="36"/>
      <c r="B52" s="36"/>
      <c r="C52" s="36"/>
      <c r="D52" s="36"/>
      <c r="E52" s="36"/>
      <c r="F52" s="25"/>
    </row>
    <row r="53" spans="1:6" s="14" customFormat="1" ht="176.25" customHeight="1" x14ac:dyDescent="0.2">
      <c r="A53" s="36"/>
      <c r="B53" s="36"/>
      <c r="C53" s="36"/>
      <c r="D53" s="36"/>
      <c r="E53" s="36"/>
      <c r="F53" s="25"/>
    </row>
    <row r="54" spans="1:6" s="14" customFormat="1" ht="12.95" customHeight="1" x14ac:dyDescent="0.2">
      <c r="A54" s="21"/>
      <c r="B54" s="21"/>
      <c r="C54" s="21"/>
      <c r="D54" s="21"/>
      <c r="E54" s="21"/>
      <c r="F54" s="25"/>
    </row>
    <row r="55" spans="1:6" s="14" customFormat="1" ht="30.75" customHeight="1" x14ac:dyDescent="0.2">
      <c r="A55" s="36"/>
      <c r="B55" s="36"/>
      <c r="C55" s="36"/>
      <c r="D55" s="36"/>
      <c r="E55" s="36"/>
      <c r="F55" s="25"/>
    </row>
    <row r="56" spans="1:6" s="14" customFormat="1" ht="30.75" customHeight="1" x14ac:dyDescent="0.2">
      <c r="A56" s="21"/>
      <c r="B56" s="21"/>
      <c r="C56" s="21"/>
      <c r="D56" s="21"/>
      <c r="E56" s="21"/>
      <c r="F56" s="25"/>
    </row>
    <row r="57" spans="1:6" s="14" customFormat="1" ht="15" customHeight="1" x14ac:dyDescent="0.2">
      <c r="A57" s="37"/>
      <c r="B57" s="37"/>
      <c r="C57" s="37"/>
      <c r="D57" s="37"/>
      <c r="E57" s="37"/>
      <c r="F57" s="37"/>
    </row>
    <row r="58" spans="1:6" s="14" customFormat="1" ht="372.75" customHeight="1" x14ac:dyDescent="0.2">
      <c r="A58" s="36"/>
      <c r="B58" s="36"/>
      <c r="C58" s="36"/>
      <c r="D58" s="36"/>
      <c r="E58" s="36"/>
      <c r="F58" s="25"/>
    </row>
    <row r="59" spans="1:6" s="14" customFormat="1" ht="246" customHeight="1" x14ac:dyDescent="0.2">
      <c r="A59" s="36"/>
      <c r="B59" s="36"/>
      <c r="C59" s="36"/>
      <c r="D59" s="36"/>
      <c r="E59" s="36"/>
      <c r="F59" s="25"/>
    </row>
  </sheetData>
  <mergeCells count="45">
    <mergeCell ref="A10:E10"/>
    <mergeCell ref="A2:F2"/>
    <mergeCell ref="A4:E4"/>
    <mergeCell ref="A5:E5"/>
    <mergeCell ref="A6:E6"/>
    <mergeCell ref="A8:F8"/>
    <mergeCell ref="A9:E9"/>
    <mergeCell ref="A7:E7"/>
    <mergeCell ref="A25:E25"/>
    <mergeCell ref="A11:E11"/>
    <mergeCell ref="A12:E12"/>
    <mergeCell ref="A13:E13"/>
    <mergeCell ref="A14:F14"/>
    <mergeCell ref="A16:F16"/>
    <mergeCell ref="A18:E18"/>
    <mergeCell ref="A19:E19"/>
    <mergeCell ref="A20:E20"/>
    <mergeCell ref="A21:E21"/>
    <mergeCell ref="A22:E22"/>
    <mergeCell ref="A23:E23"/>
    <mergeCell ref="A42:E42"/>
    <mergeCell ref="A27:F27"/>
    <mergeCell ref="A29:E29"/>
    <mergeCell ref="A30:E30"/>
    <mergeCell ref="A31:E31"/>
    <mergeCell ref="A32:E32"/>
    <mergeCell ref="A34:F34"/>
    <mergeCell ref="A36:E36"/>
    <mergeCell ref="A37:E37"/>
    <mergeCell ref="A38:E38"/>
    <mergeCell ref="A40:E40"/>
    <mergeCell ref="A41:E41"/>
    <mergeCell ref="A59:E59"/>
    <mergeCell ref="A57:F57"/>
    <mergeCell ref="A43:E43"/>
    <mergeCell ref="A44:E44"/>
    <mergeCell ref="A46:F46"/>
    <mergeCell ref="A47:E47"/>
    <mergeCell ref="A48:E48"/>
    <mergeCell ref="A49:E49"/>
    <mergeCell ref="A51:F51"/>
    <mergeCell ref="A52:E52"/>
    <mergeCell ref="A53:E53"/>
    <mergeCell ref="A55:E55"/>
    <mergeCell ref="A58:E5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view="pageBreakPreview" topLeftCell="A50" zoomScale="130" zoomScaleNormal="100" zoomScaleSheetLayoutView="130" workbookViewId="0">
      <selection activeCell="C57" sqref="C57"/>
    </sheetView>
  </sheetViews>
  <sheetFormatPr defaultColWidth="12.5703125" defaultRowHeight="11.25" x14ac:dyDescent="0.2"/>
  <cols>
    <col min="1" max="1" width="5.7109375" style="5" customWidth="1"/>
    <col min="2" max="2" width="44.7109375" style="1" customWidth="1"/>
    <col min="3" max="3" width="7.7109375" style="2" customWidth="1"/>
    <col min="4" max="4" width="8.7109375" style="11" customWidth="1"/>
    <col min="5" max="5" width="12.7109375" style="2" customWidth="1"/>
    <col min="6" max="6" width="14.7109375" style="2" customWidth="1"/>
    <col min="7" max="16384" width="12.5703125" style="3"/>
  </cols>
  <sheetData>
    <row r="1" spans="1:6" s="4" customFormat="1" ht="24" x14ac:dyDescent="0.2">
      <c r="A1" s="52" t="s">
        <v>65</v>
      </c>
      <c r="B1" s="53" t="s">
        <v>4</v>
      </c>
      <c r="C1" s="54" t="s">
        <v>5</v>
      </c>
      <c r="D1" s="55" t="s">
        <v>6</v>
      </c>
      <c r="E1" s="54" t="s">
        <v>3</v>
      </c>
      <c r="F1" s="53" t="s">
        <v>0</v>
      </c>
    </row>
    <row r="2" spans="1:6" s="4" customFormat="1" ht="15.75" x14ac:dyDescent="0.2">
      <c r="A2" s="56" t="s">
        <v>180</v>
      </c>
      <c r="B2" s="57" t="s">
        <v>66</v>
      </c>
      <c r="C2" s="58"/>
      <c r="D2" s="59"/>
      <c r="E2" s="60"/>
      <c r="F2" s="60"/>
    </row>
    <row r="3" spans="1:6" s="4" customFormat="1" ht="38.25" x14ac:dyDescent="0.2">
      <c r="A3" s="61" t="s">
        <v>1</v>
      </c>
      <c r="B3" s="62" t="s">
        <v>69</v>
      </c>
      <c r="C3" s="63" t="s">
        <v>68</v>
      </c>
      <c r="D3" s="64">
        <v>75</v>
      </c>
      <c r="E3" s="65"/>
      <c r="F3" s="65">
        <f>D3*E3</f>
        <v>0</v>
      </c>
    </row>
    <row r="4" spans="1:6" s="4" customFormat="1" ht="51" x14ac:dyDescent="0.2">
      <c r="A4" s="61" t="s">
        <v>8</v>
      </c>
      <c r="B4" s="62" t="s">
        <v>169</v>
      </c>
      <c r="C4" s="63" t="s">
        <v>9</v>
      </c>
      <c r="D4" s="64">
        <v>180</v>
      </c>
      <c r="E4" s="65"/>
      <c r="F4" s="65">
        <f t="shared" ref="F4:F5" si="0">D4*E4</f>
        <v>0</v>
      </c>
    </row>
    <row r="5" spans="1:6" s="4" customFormat="1" ht="51" x14ac:dyDescent="0.2">
      <c r="A5" s="61" t="s">
        <v>2</v>
      </c>
      <c r="B5" s="62" t="s">
        <v>170</v>
      </c>
      <c r="C5" s="63" t="s">
        <v>9</v>
      </c>
      <c r="D5" s="64">
        <v>25</v>
      </c>
      <c r="E5" s="65"/>
      <c r="F5" s="65">
        <f t="shared" si="0"/>
        <v>0</v>
      </c>
    </row>
    <row r="6" spans="1:6" s="4" customFormat="1" ht="51" x14ac:dyDescent="0.2">
      <c r="A6" s="61" t="s">
        <v>10</v>
      </c>
      <c r="B6" s="62" t="s">
        <v>70</v>
      </c>
      <c r="C6" s="63"/>
      <c r="D6" s="64"/>
      <c r="E6" s="65"/>
      <c r="F6" s="65"/>
    </row>
    <row r="7" spans="1:6" s="4" customFormat="1" ht="12.75" x14ac:dyDescent="0.2">
      <c r="A7" s="61" t="s">
        <v>12</v>
      </c>
      <c r="B7" s="62" t="s">
        <v>71</v>
      </c>
      <c r="C7" s="63" t="s">
        <v>7</v>
      </c>
      <c r="D7" s="64">
        <v>10</v>
      </c>
      <c r="E7" s="65"/>
      <c r="F7" s="65">
        <f>D7*E7</f>
        <v>0</v>
      </c>
    </row>
    <row r="8" spans="1:6" s="4" customFormat="1" ht="12.75" x14ac:dyDescent="0.2">
      <c r="A8" s="61" t="s">
        <v>12</v>
      </c>
      <c r="B8" s="62" t="s">
        <v>72</v>
      </c>
      <c r="C8" s="63" t="s">
        <v>7</v>
      </c>
      <c r="D8" s="64">
        <v>5</v>
      </c>
      <c r="E8" s="65"/>
      <c r="F8" s="65">
        <f t="shared" ref="F8:F11" si="1">D8*E8</f>
        <v>0</v>
      </c>
    </row>
    <row r="9" spans="1:6" s="4" customFormat="1" ht="12.75" x14ac:dyDescent="0.2">
      <c r="A9" s="61" t="s">
        <v>12</v>
      </c>
      <c r="B9" s="62" t="s">
        <v>73</v>
      </c>
      <c r="C9" s="63" t="s">
        <v>7</v>
      </c>
      <c r="D9" s="64">
        <v>76</v>
      </c>
      <c r="E9" s="65"/>
      <c r="F9" s="65">
        <f t="shared" si="1"/>
        <v>0</v>
      </c>
    </row>
    <row r="10" spans="1:6" s="4" customFormat="1" ht="12.75" x14ac:dyDescent="0.2">
      <c r="A10" s="61" t="s">
        <v>12</v>
      </c>
      <c r="B10" s="62" t="s">
        <v>74</v>
      </c>
      <c r="C10" s="63" t="s">
        <v>7</v>
      </c>
      <c r="D10" s="64">
        <v>103</v>
      </c>
      <c r="E10" s="65"/>
      <c r="F10" s="65">
        <f t="shared" si="1"/>
        <v>0</v>
      </c>
    </row>
    <row r="11" spans="1:6" s="4" customFormat="1" ht="12.75" x14ac:dyDescent="0.2">
      <c r="A11" s="71" t="s">
        <v>12</v>
      </c>
      <c r="B11" s="72" t="s">
        <v>75</v>
      </c>
      <c r="C11" s="73" t="s">
        <v>7</v>
      </c>
      <c r="D11" s="74">
        <v>5</v>
      </c>
      <c r="E11" s="65"/>
      <c r="F11" s="65">
        <f t="shared" si="1"/>
        <v>0</v>
      </c>
    </row>
    <row r="12" spans="1:6" s="4" customFormat="1" ht="12.75" x14ac:dyDescent="0.2">
      <c r="A12" s="61" t="s">
        <v>10</v>
      </c>
      <c r="B12" s="62"/>
      <c r="C12" s="63" t="s">
        <v>13</v>
      </c>
      <c r="D12" s="64">
        <v>1</v>
      </c>
      <c r="E12" s="65">
        <f>F7+F8+F9+F10+F11</f>
        <v>0</v>
      </c>
      <c r="F12" s="65">
        <f>D12*E12</f>
        <v>0</v>
      </c>
    </row>
    <row r="13" spans="1:6" s="4" customFormat="1" ht="38.25" x14ac:dyDescent="0.2">
      <c r="A13" s="61" t="s">
        <v>11</v>
      </c>
      <c r="B13" s="62" t="s">
        <v>76</v>
      </c>
      <c r="C13" s="63" t="s">
        <v>7</v>
      </c>
      <c r="D13" s="64">
        <v>4</v>
      </c>
      <c r="E13" s="65"/>
      <c r="F13" s="65">
        <f>D13*E13</f>
        <v>0</v>
      </c>
    </row>
    <row r="14" spans="1:6" s="4" customFormat="1" ht="38.25" x14ac:dyDescent="0.2">
      <c r="A14" s="61" t="s">
        <v>14</v>
      </c>
      <c r="B14" s="62" t="s">
        <v>172</v>
      </c>
      <c r="C14" s="63" t="s">
        <v>7</v>
      </c>
      <c r="D14" s="64">
        <v>4</v>
      </c>
      <c r="E14" s="65"/>
      <c r="F14" s="65">
        <f t="shared" ref="F14:F17" si="2">D14*E14</f>
        <v>0</v>
      </c>
    </row>
    <row r="15" spans="1:6" s="4" customFormat="1" ht="38.25" x14ac:dyDescent="0.2">
      <c r="A15" s="61" t="s">
        <v>15</v>
      </c>
      <c r="B15" s="62" t="s">
        <v>77</v>
      </c>
      <c r="C15" s="63" t="s">
        <v>7</v>
      </c>
      <c r="D15" s="64">
        <v>1</v>
      </c>
      <c r="E15" s="65"/>
      <c r="F15" s="65">
        <f t="shared" si="2"/>
        <v>0</v>
      </c>
    </row>
    <row r="16" spans="1:6" s="4" customFormat="1" ht="51" x14ac:dyDescent="0.2">
      <c r="A16" s="61" t="s">
        <v>16</v>
      </c>
      <c r="B16" s="62" t="s">
        <v>171</v>
      </c>
      <c r="C16" s="63" t="s">
        <v>7</v>
      </c>
      <c r="D16" s="64">
        <v>3</v>
      </c>
      <c r="E16" s="65"/>
      <c r="F16" s="65">
        <f t="shared" si="2"/>
        <v>0</v>
      </c>
    </row>
    <row r="17" spans="1:6" s="4" customFormat="1" ht="51" x14ac:dyDescent="0.2">
      <c r="A17" s="61" t="s">
        <v>17</v>
      </c>
      <c r="B17" s="62" t="s">
        <v>78</v>
      </c>
      <c r="C17" s="63" t="s">
        <v>7</v>
      </c>
      <c r="D17" s="64">
        <v>2</v>
      </c>
      <c r="E17" s="65"/>
      <c r="F17" s="65">
        <f t="shared" si="2"/>
        <v>0</v>
      </c>
    </row>
    <row r="18" spans="1:6" s="4" customFormat="1" ht="38.25" x14ac:dyDescent="0.2">
      <c r="A18" s="61" t="s">
        <v>18</v>
      </c>
      <c r="B18" s="62" t="s">
        <v>48</v>
      </c>
      <c r="C18" s="63" t="s">
        <v>7</v>
      </c>
      <c r="D18" s="64">
        <v>1</v>
      </c>
      <c r="E18" s="65"/>
      <c r="F18" s="65">
        <f>D18*E18</f>
        <v>0</v>
      </c>
    </row>
    <row r="19" spans="1:6" s="4" customFormat="1" ht="25.5" x14ac:dyDescent="0.2">
      <c r="A19" s="61" t="s">
        <v>19</v>
      </c>
      <c r="B19" s="62" t="s">
        <v>79</v>
      </c>
      <c r="C19" s="63"/>
      <c r="D19" s="64"/>
      <c r="E19" s="65"/>
      <c r="F19" s="65"/>
    </row>
    <row r="20" spans="1:6" s="4" customFormat="1" ht="12.75" x14ac:dyDescent="0.2">
      <c r="A20" s="61" t="s">
        <v>12</v>
      </c>
      <c r="B20" s="62" t="s">
        <v>49</v>
      </c>
      <c r="C20" s="63" t="s">
        <v>9</v>
      </c>
      <c r="D20" s="64">
        <v>850</v>
      </c>
      <c r="E20" s="65"/>
      <c r="F20" s="65">
        <f>D20*E20</f>
        <v>0</v>
      </c>
    </row>
    <row r="21" spans="1:6" s="4" customFormat="1" ht="12.75" x14ac:dyDescent="0.2">
      <c r="A21" s="61" t="s">
        <v>12</v>
      </c>
      <c r="B21" s="62" t="s">
        <v>50</v>
      </c>
      <c r="C21" s="63" t="s">
        <v>9</v>
      </c>
      <c r="D21" s="64">
        <v>33</v>
      </c>
      <c r="E21" s="65"/>
      <c r="F21" s="65">
        <f t="shared" ref="F21:F23" si="3">D21*E21</f>
        <v>0</v>
      </c>
    </row>
    <row r="22" spans="1:6" s="4" customFormat="1" ht="12.75" x14ac:dyDescent="0.2">
      <c r="A22" s="61" t="s">
        <v>12</v>
      </c>
      <c r="B22" s="62" t="s">
        <v>51</v>
      </c>
      <c r="C22" s="63" t="s">
        <v>9</v>
      </c>
      <c r="D22" s="64">
        <v>33</v>
      </c>
      <c r="E22" s="65"/>
      <c r="F22" s="65">
        <f t="shared" si="3"/>
        <v>0</v>
      </c>
    </row>
    <row r="23" spans="1:6" s="4" customFormat="1" ht="12.75" x14ac:dyDescent="0.2">
      <c r="A23" s="61" t="s">
        <v>12</v>
      </c>
      <c r="B23" s="62" t="s">
        <v>27</v>
      </c>
      <c r="C23" s="63" t="s">
        <v>9</v>
      </c>
      <c r="D23" s="64">
        <v>100</v>
      </c>
      <c r="E23" s="65"/>
      <c r="F23" s="65">
        <f t="shared" si="3"/>
        <v>0</v>
      </c>
    </row>
    <row r="24" spans="1:6" s="4" customFormat="1" ht="38.25" x14ac:dyDescent="0.2">
      <c r="A24" s="61" t="s">
        <v>20</v>
      </c>
      <c r="B24" s="62" t="s">
        <v>80</v>
      </c>
      <c r="C24" s="63"/>
      <c r="D24" s="64"/>
      <c r="E24" s="65"/>
      <c r="F24" s="65"/>
    </row>
    <row r="25" spans="1:6" s="4" customFormat="1" ht="12.75" x14ac:dyDescent="0.2">
      <c r="A25" s="61" t="s">
        <v>12</v>
      </c>
      <c r="B25" s="62" t="s">
        <v>81</v>
      </c>
      <c r="C25" s="63" t="s">
        <v>9</v>
      </c>
      <c r="D25" s="64">
        <v>50</v>
      </c>
      <c r="E25" s="65"/>
      <c r="F25" s="65">
        <f>D25*E25</f>
        <v>0</v>
      </c>
    </row>
    <row r="26" spans="1:6" s="4" customFormat="1" ht="12.75" x14ac:dyDescent="0.2">
      <c r="A26" s="61" t="s">
        <v>12</v>
      </c>
      <c r="B26" s="62" t="s">
        <v>55</v>
      </c>
      <c r="C26" s="63" t="s">
        <v>9</v>
      </c>
      <c r="D26" s="64">
        <v>45</v>
      </c>
      <c r="E26" s="65"/>
      <c r="F26" s="65">
        <f t="shared" ref="F26:F27" si="4">D26*E26</f>
        <v>0</v>
      </c>
    </row>
    <row r="27" spans="1:6" s="4" customFormat="1" ht="12.75" x14ac:dyDescent="0.2">
      <c r="A27" s="61" t="s">
        <v>12</v>
      </c>
      <c r="B27" s="62" t="s">
        <v>56</v>
      </c>
      <c r="C27" s="63" t="s">
        <v>9</v>
      </c>
      <c r="D27" s="64">
        <v>10</v>
      </c>
      <c r="E27" s="65"/>
      <c r="F27" s="65">
        <f t="shared" si="4"/>
        <v>0</v>
      </c>
    </row>
    <row r="28" spans="1:6" s="4" customFormat="1" ht="25.5" x14ac:dyDescent="0.2">
      <c r="A28" s="61" t="s">
        <v>21</v>
      </c>
      <c r="B28" s="62" t="s">
        <v>82</v>
      </c>
      <c r="C28" s="63"/>
      <c r="D28" s="64"/>
      <c r="E28" s="65"/>
      <c r="F28" s="65"/>
    </row>
    <row r="29" spans="1:6" s="4" customFormat="1" ht="12.75" x14ac:dyDescent="0.2">
      <c r="A29" s="61" t="s">
        <v>12</v>
      </c>
      <c r="B29" s="62" t="s">
        <v>83</v>
      </c>
      <c r="C29" s="63" t="s">
        <v>9</v>
      </c>
      <c r="D29" s="64">
        <v>15</v>
      </c>
      <c r="E29" s="65"/>
      <c r="F29" s="65">
        <f>D29*E29</f>
        <v>0</v>
      </c>
    </row>
    <row r="30" spans="1:6" s="4" customFormat="1" ht="12.75" x14ac:dyDescent="0.2">
      <c r="A30" s="61" t="s">
        <v>12</v>
      </c>
      <c r="B30" s="62" t="s">
        <v>84</v>
      </c>
      <c r="C30" s="63" t="s">
        <v>9</v>
      </c>
      <c r="D30" s="64">
        <v>15</v>
      </c>
      <c r="E30" s="65"/>
      <c r="F30" s="65">
        <f>D30*E30</f>
        <v>0</v>
      </c>
    </row>
    <row r="31" spans="1:6" s="4" customFormat="1" ht="38.25" x14ac:dyDescent="0.2">
      <c r="A31" s="61" t="s">
        <v>22</v>
      </c>
      <c r="B31" s="62" t="s">
        <v>85</v>
      </c>
      <c r="C31" s="63"/>
      <c r="D31" s="64"/>
      <c r="E31" s="65"/>
      <c r="F31" s="65"/>
    </row>
    <row r="32" spans="1:6" s="4" customFormat="1" ht="12.75" x14ac:dyDescent="0.2">
      <c r="A32" s="61" t="s">
        <v>12</v>
      </c>
      <c r="B32" s="62" t="s">
        <v>86</v>
      </c>
      <c r="C32" s="63" t="s">
        <v>9</v>
      </c>
      <c r="D32" s="64">
        <v>65</v>
      </c>
      <c r="E32" s="65"/>
      <c r="F32" s="65">
        <f>D32*E32</f>
        <v>0</v>
      </c>
    </row>
    <row r="33" spans="1:6" s="4" customFormat="1" ht="12.75" x14ac:dyDescent="0.2">
      <c r="A33" s="61" t="s">
        <v>12</v>
      </c>
      <c r="B33" s="62" t="s">
        <v>87</v>
      </c>
      <c r="C33" s="63" t="s">
        <v>9</v>
      </c>
      <c r="D33" s="64">
        <v>20</v>
      </c>
      <c r="E33" s="65"/>
      <c r="F33" s="65">
        <f>D33*E33</f>
        <v>0</v>
      </c>
    </row>
    <row r="34" spans="1:6" s="4" customFormat="1" ht="63.75" x14ac:dyDescent="0.2">
      <c r="A34" s="61" t="s">
        <v>23</v>
      </c>
      <c r="B34" s="62" t="s">
        <v>88</v>
      </c>
      <c r="C34" s="63"/>
      <c r="D34" s="64"/>
      <c r="E34" s="65"/>
      <c r="F34" s="65"/>
    </row>
    <row r="35" spans="1:6" s="4" customFormat="1" ht="12.75" x14ac:dyDescent="0.2">
      <c r="A35" s="61" t="s">
        <v>12</v>
      </c>
      <c r="B35" s="62" t="s">
        <v>89</v>
      </c>
      <c r="C35" s="63" t="s">
        <v>7</v>
      </c>
      <c r="D35" s="64">
        <v>1</v>
      </c>
      <c r="E35" s="65"/>
      <c r="F35" s="65">
        <f>D35*E35</f>
        <v>0</v>
      </c>
    </row>
    <row r="36" spans="1:6" s="4" customFormat="1" ht="12.75" x14ac:dyDescent="0.2">
      <c r="A36" s="61" t="s">
        <v>12</v>
      </c>
      <c r="B36" s="62" t="s">
        <v>90</v>
      </c>
      <c r="C36" s="63" t="s">
        <v>7</v>
      </c>
      <c r="D36" s="64">
        <v>2</v>
      </c>
      <c r="E36" s="65"/>
      <c r="F36" s="65">
        <f>D36*E36</f>
        <v>0</v>
      </c>
    </row>
    <row r="37" spans="1:6" s="4" customFormat="1" ht="25.5" x14ac:dyDescent="0.2">
      <c r="A37" s="61" t="s">
        <v>24</v>
      </c>
      <c r="B37" s="62" t="s">
        <v>91</v>
      </c>
      <c r="C37" s="63"/>
      <c r="D37" s="64"/>
      <c r="E37" s="65"/>
      <c r="F37" s="65"/>
    </row>
    <row r="38" spans="1:6" s="4" customFormat="1" ht="12.75" x14ac:dyDescent="0.2">
      <c r="A38" s="61" t="s">
        <v>12</v>
      </c>
      <c r="B38" s="62" t="s">
        <v>92</v>
      </c>
      <c r="C38" s="63" t="s">
        <v>9</v>
      </c>
      <c r="D38" s="64">
        <v>50</v>
      </c>
      <c r="E38" s="65"/>
      <c r="F38" s="65">
        <f>D38*E38</f>
        <v>0</v>
      </c>
    </row>
    <row r="39" spans="1:6" s="4" customFormat="1" ht="12.75" x14ac:dyDescent="0.2">
      <c r="A39" s="61" t="s">
        <v>12</v>
      </c>
      <c r="B39" s="62" t="s">
        <v>93</v>
      </c>
      <c r="C39" s="63" t="s">
        <v>9</v>
      </c>
      <c r="D39" s="64">
        <v>50</v>
      </c>
      <c r="E39" s="65"/>
      <c r="F39" s="65">
        <f>D39*E39</f>
        <v>0</v>
      </c>
    </row>
    <row r="40" spans="1:6" s="4" customFormat="1" ht="25.5" x14ac:dyDescent="0.2">
      <c r="A40" s="61" t="s">
        <v>25</v>
      </c>
      <c r="B40" s="62" t="s">
        <v>54</v>
      </c>
      <c r="C40" s="63"/>
      <c r="D40" s="64"/>
      <c r="E40" s="65"/>
      <c r="F40" s="65"/>
    </row>
    <row r="41" spans="1:6" s="4" customFormat="1" ht="12.75" x14ac:dyDescent="0.2">
      <c r="A41" s="61" t="s">
        <v>12</v>
      </c>
      <c r="B41" s="62" t="s">
        <v>97</v>
      </c>
      <c r="C41" s="63" t="s">
        <v>9</v>
      </c>
      <c r="D41" s="64">
        <v>10</v>
      </c>
      <c r="E41" s="65"/>
      <c r="F41" s="65">
        <f>D41*E41</f>
        <v>0</v>
      </c>
    </row>
    <row r="42" spans="1:6" s="4" customFormat="1" ht="12.75" x14ac:dyDescent="0.2">
      <c r="A42" s="61" t="s">
        <v>12</v>
      </c>
      <c r="B42" s="62" t="s">
        <v>98</v>
      </c>
      <c r="C42" s="63" t="s">
        <v>9</v>
      </c>
      <c r="D42" s="64">
        <v>30</v>
      </c>
      <c r="E42" s="65"/>
      <c r="F42" s="65">
        <f t="shared" ref="F42:F43" si="5">D42*E42</f>
        <v>0</v>
      </c>
    </row>
    <row r="43" spans="1:6" s="4" customFormat="1" ht="12.75" x14ac:dyDescent="0.2">
      <c r="A43" s="61" t="s">
        <v>12</v>
      </c>
      <c r="B43" s="62" t="s">
        <v>94</v>
      </c>
      <c r="C43" s="63" t="s">
        <v>9</v>
      </c>
      <c r="D43" s="64">
        <v>265</v>
      </c>
      <c r="E43" s="65"/>
      <c r="F43" s="65">
        <f t="shared" si="5"/>
        <v>0</v>
      </c>
    </row>
    <row r="44" spans="1:6" s="4" customFormat="1" ht="51" x14ac:dyDescent="0.2">
      <c r="A44" s="61" t="s">
        <v>26</v>
      </c>
      <c r="B44" s="62" t="s">
        <v>95</v>
      </c>
      <c r="C44" s="63" t="s">
        <v>7</v>
      </c>
      <c r="D44" s="64">
        <v>25</v>
      </c>
      <c r="E44" s="65"/>
      <c r="F44" s="65">
        <f>D44*E44</f>
        <v>0</v>
      </c>
    </row>
    <row r="45" spans="1:6" s="4" customFormat="1" ht="51" x14ac:dyDescent="0.2">
      <c r="A45" s="61" t="s">
        <v>31</v>
      </c>
      <c r="B45" s="62" t="s">
        <v>96</v>
      </c>
      <c r="C45" s="63" t="s">
        <v>7</v>
      </c>
      <c r="D45" s="64">
        <v>25</v>
      </c>
      <c r="E45" s="65"/>
      <c r="F45" s="65">
        <f>D45*E45</f>
        <v>0</v>
      </c>
    </row>
    <row r="46" spans="1:6" s="4" customFormat="1" ht="38.25" x14ac:dyDescent="0.2">
      <c r="A46" s="61" t="s">
        <v>32</v>
      </c>
      <c r="B46" s="62" t="s">
        <v>99</v>
      </c>
      <c r="C46" s="63"/>
      <c r="D46" s="64"/>
      <c r="E46" s="65"/>
      <c r="F46" s="65"/>
    </row>
    <row r="47" spans="1:6" s="4" customFormat="1" ht="12.75" x14ac:dyDescent="0.2">
      <c r="A47" s="61" t="s">
        <v>12</v>
      </c>
      <c r="B47" s="62" t="s">
        <v>52</v>
      </c>
      <c r="C47" s="63" t="s">
        <v>9</v>
      </c>
      <c r="D47" s="64">
        <v>10</v>
      </c>
      <c r="E47" s="65"/>
      <c r="F47" s="65">
        <f>D47*E47</f>
        <v>0</v>
      </c>
    </row>
    <row r="48" spans="1:6" s="4" customFormat="1" ht="12.75" x14ac:dyDescent="0.2">
      <c r="A48" s="61" t="s">
        <v>12</v>
      </c>
      <c r="B48" s="62" t="s">
        <v>53</v>
      </c>
      <c r="C48" s="63" t="s">
        <v>9</v>
      </c>
      <c r="D48" s="64">
        <v>100</v>
      </c>
      <c r="E48" s="65"/>
      <c r="F48" s="65">
        <f>D48*E48</f>
        <v>0</v>
      </c>
    </row>
    <row r="49" spans="1:6" s="4" customFormat="1" ht="51" x14ac:dyDescent="0.2">
      <c r="A49" s="61" t="s">
        <v>33</v>
      </c>
      <c r="B49" s="62" t="s">
        <v>100</v>
      </c>
      <c r="C49" s="63" t="s">
        <v>7</v>
      </c>
      <c r="D49" s="64">
        <v>30</v>
      </c>
      <c r="E49" s="65"/>
      <c r="F49" s="65">
        <f>D49*E49</f>
        <v>0</v>
      </c>
    </row>
    <row r="50" spans="1:6" s="4" customFormat="1" ht="63.75" x14ac:dyDescent="0.2">
      <c r="A50" s="61" t="s">
        <v>34</v>
      </c>
      <c r="B50" s="62" t="s">
        <v>101</v>
      </c>
      <c r="C50" s="63" t="s">
        <v>7</v>
      </c>
      <c r="D50" s="64">
        <v>1</v>
      </c>
      <c r="E50" s="65"/>
      <c r="F50" s="65">
        <f t="shared" ref="F50:F56" si="6">D50*E50</f>
        <v>0</v>
      </c>
    </row>
    <row r="51" spans="1:6" s="4" customFormat="1" ht="63.75" x14ac:dyDescent="0.2">
      <c r="A51" s="61" t="s">
        <v>35</v>
      </c>
      <c r="B51" s="62" t="s">
        <v>102</v>
      </c>
      <c r="C51" s="63" t="s">
        <v>7</v>
      </c>
      <c r="D51" s="64">
        <v>1</v>
      </c>
      <c r="E51" s="65"/>
      <c r="F51" s="65">
        <f t="shared" si="6"/>
        <v>0</v>
      </c>
    </row>
    <row r="52" spans="1:6" s="4" customFormat="1" ht="89.25" x14ac:dyDescent="0.2">
      <c r="A52" s="61" t="s">
        <v>36</v>
      </c>
      <c r="B52" s="62" t="s">
        <v>103</v>
      </c>
      <c r="C52" s="63" t="s">
        <v>7</v>
      </c>
      <c r="D52" s="64">
        <v>13</v>
      </c>
      <c r="E52" s="65"/>
      <c r="F52" s="65">
        <f t="shared" si="6"/>
        <v>0</v>
      </c>
    </row>
    <row r="53" spans="1:6" s="4" customFormat="1" ht="89.25" x14ac:dyDescent="0.2">
      <c r="A53" s="61" t="s">
        <v>37</v>
      </c>
      <c r="B53" s="62" t="s">
        <v>103</v>
      </c>
      <c r="C53" s="63" t="s">
        <v>7</v>
      </c>
      <c r="D53" s="64">
        <v>6</v>
      </c>
      <c r="E53" s="65"/>
      <c r="F53" s="65">
        <f>D53*E53</f>
        <v>0</v>
      </c>
    </row>
    <row r="54" spans="1:6" s="4" customFormat="1" ht="12.75" x14ac:dyDescent="0.2">
      <c r="A54" s="61" t="s">
        <v>38</v>
      </c>
      <c r="B54" s="62" t="s">
        <v>28</v>
      </c>
      <c r="C54" s="63" t="s">
        <v>13</v>
      </c>
      <c r="D54" s="64">
        <v>1</v>
      </c>
      <c r="E54" s="65"/>
      <c r="F54" s="65">
        <f t="shared" si="6"/>
        <v>0</v>
      </c>
    </row>
    <row r="55" spans="1:6" s="4" customFormat="1" ht="25.5" x14ac:dyDescent="0.2">
      <c r="A55" s="61" t="s">
        <v>39</v>
      </c>
      <c r="B55" s="62" t="s">
        <v>29</v>
      </c>
      <c r="C55" s="63" t="s">
        <v>13</v>
      </c>
      <c r="D55" s="64">
        <v>1</v>
      </c>
      <c r="E55" s="65"/>
      <c r="F55" s="65">
        <f t="shared" si="6"/>
        <v>0</v>
      </c>
    </row>
    <row r="56" spans="1:6" s="4" customFormat="1" ht="25.5" x14ac:dyDescent="0.2">
      <c r="A56" s="61" t="s">
        <v>40</v>
      </c>
      <c r="B56" s="62" t="s">
        <v>30</v>
      </c>
      <c r="C56" s="63" t="s">
        <v>13</v>
      </c>
      <c r="D56" s="64">
        <v>1</v>
      </c>
      <c r="E56" s="65"/>
      <c r="F56" s="65">
        <f t="shared" si="6"/>
        <v>0</v>
      </c>
    </row>
    <row r="57" spans="1:6" ht="31.5" x14ac:dyDescent="0.25">
      <c r="A57" s="56" t="s">
        <v>180</v>
      </c>
      <c r="B57" s="57" t="s">
        <v>67</v>
      </c>
      <c r="C57" s="67" t="s">
        <v>191</v>
      </c>
      <c r="D57" s="68"/>
      <c r="E57" s="69"/>
      <c r="F57" s="70">
        <f>F3+F4+F5+F12+F13+F14+F15+F16+F17+F18+F20+F21+F22+F23+F25+F26+F27+F29+F32+F33+F35+F36+F38+F39+F41+F42+F43+F44+F45+F47+F48+F49+F50+F51+F52+F53+F54+F55+F56</f>
        <v>0</v>
      </c>
    </row>
  </sheetData>
  <printOptions gridLines="1"/>
  <pageMargins left="0.59055118110236227" right="0.19685039370078741" top="0.19685039370078741" bottom="0.19685039370078741" header="0.23622047244094491" footer="0.19685039370078741"/>
  <pageSetup paperSize="9" firstPageNumber="13" fitToHeight="21" pageOrder="overThenDown" orientation="portrait" blackAndWhite="1" horizont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view="pageBreakPreview" topLeftCell="A70" zoomScale="130" zoomScaleNormal="100" zoomScaleSheetLayoutView="130" workbookViewId="0">
      <selection activeCell="F87" sqref="F87"/>
    </sheetView>
  </sheetViews>
  <sheetFormatPr defaultColWidth="12.5703125" defaultRowHeight="11.25" x14ac:dyDescent="0.2"/>
  <cols>
    <col min="1" max="1" width="5.7109375" style="5" customWidth="1"/>
    <col min="2" max="2" width="44.7109375" style="1" customWidth="1"/>
    <col min="3" max="3" width="7.7109375" style="2" customWidth="1"/>
    <col min="4" max="4" width="8.7109375" style="11" customWidth="1"/>
    <col min="5" max="5" width="12.7109375" style="2" customWidth="1"/>
    <col min="6" max="6" width="14.7109375" style="2" customWidth="1"/>
    <col min="7" max="16384" width="12.5703125" style="3"/>
  </cols>
  <sheetData>
    <row r="1" spans="1:6" s="4" customFormat="1" ht="24" x14ac:dyDescent="0.2">
      <c r="A1" s="52" t="s">
        <v>65</v>
      </c>
      <c r="B1" s="53" t="s">
        <v>4</v>
      </c>
      <c r="C1" s="54" t="s">
        <v>5</v>
      </c>
      <c r="D1" s="55" t="s">
        <v>6</v>
      </c>
      <c r="E1" s="54" t="s">
        <v>3</v>
      </c>
      <c r="F1" s="53" t="s">
        <v>0</v>
      </c>
    </row>
    <row r="2" spans="1:6" s="4" customFormat="1" ht="15.75" x14ac:dyDescent="0.2">
      <c r="A2" s="56" t="s">
        <v>181</v>
      </c>
      <c r="B2" s="57" t="s">
        <v>57</v>
      </c>
      <c r="C2" s="58"/>
      <c r="D2" s="59"/>
      <c r="E2" s="60"/>
      <c r="F2" s="60"/>
    </row>
    <row r="3" spans="1:6" s="4" customFormat="1" ht="203.25" customHeight="1" x14ac:dyDescent="0.2">
      <c r="A3" s="61" t="s">
        <v>1</v>
      </c>
      <c r="B3" s="62" t="s">
        <v>104</v>
      </c>
      <c r="C3" s="63" t="s">
        <v>7</v>
      </c>
      <c r="D3" s="64">
        <v>1</v>
      </c>
      <c r="E3" s="65"/>
      <c r="F3" s="65">
        <f>D3*E3</f>
        <v>0</v>
      </c>
    </row>
    <row r="4" spans="1:6" s="4" customFormat="1" ht="38.25" x14ac:dyDescent="0.2">
      <c r="A4" s="61" t="s">
        <v>8</v>
      </c>
      <c r="B4" s="62" t="s">
        <v>60</v>
      </c>
      <c r="C4" s="63" t="s">
        <v>7</v>
      </c>
      <c r="D4" s="64">
        <v>6</v>
      </c>
      <c r="E4" s="65"/>
      <c r="F4" s="65">
        <f t="shared" ref="F4:F17" si="0">D4*E4</f>
        <v>0</v>
      </c>
    </row>
    <row r="5" spans="1:6" s="4" customFormat="1" ht="37.5" customHeight="1" x14ac:dyDescent="0.2">
      <c r="A5" s="61" t="s">
        <v>2</v>
      </c>
      <c r="B5" s="62" t="s">
        <v>61</v>
      </c>
      <c r="C5" s="63" t="s">
        <v>7</v>
      </c>
      <c r="D5" s="64">
        <v>18</v>
      </c>
      <c r="E5" s="65"/>
      <c r="F5" s="65">
        <f t="shared" si="0"/>
        <v>0</v>
      </c>
    </row>
    <row r="6" spans="1:6" s="4" customFormat="1" ht="89.25" x14ac:dyDescent="0.2">
      <c r="A6" s="61" t="s">
        <v>10</v>
      </c>
      <c r="B6" s="62" t="s">
        <v>62</v>
      </c>
      <c r="C6" s="63" t="s">
        <v>7</v>
      </c>
      <c r="D6" s="64">
        <v>6</v>
      </c>
      <c r="E6" s="65"/>
      <c r="F6" s="65">
        <f t="shared" si="0"/>
        <v>0</v>
      </c>
    </row>
    <row r="7" spans="1:6" s="4" customFormat="1" ht="89.25" x14ac:dyDescent="0.2">
      <c r="A7" s="61" t="s">
        <v>11</v>
      </c>
      <c r="B7" s="62" t="s">
        <v>59</v>
      </c>
      <c r="C7" s="63" t="s">
        <v>7</v>
      </c>
      <c r="D7" s="64">
        <v>12</v>
      </c>
      <c r="E7" s="65"/>
      <c r="F7" s="65">
        <f t="shared" si="0"/>
        <v>0</v>
      </c>
    </row>
    <row r="8" spans="1:6" s="4" customFormat="1" ht="89.25" x14ac:dyDescent="0.2">
      <c r="A8" s="61" t="s">
        <v>14</v>
      </c>
      <c r="B8" s="62" t="s">
        <v>165</v>
      </c>
      <c r="C8" s="63" t="s">
        <v>7</v>
      </c>
      <c r="D8" s="64">
        <v>3</v>
      </c>
      <c r="E8" s="65"/>
      <c r="F8" s="65">
        <f>D8*E8</f>
        <v>0</v>
      </c>
    </row>
    <row r="9" spans="1:6" s="4" customFormat="1" ht="140.25" x14ac:dyDescent="0.2">
      <c r="A9" s="61" t="s">
        <v>15</v>
      </c>
      <c r="B9" s="62" t="s">
        <v>105</v>
      </c>
      <c r="C9" s="63" t="s">
        <v>7</v>
      </c>
      <c r="D9" s="64">
        <v>4</v>
      </c>
      <c r="E9" s="65"/>
      <c r="F9" s="65">
        <f t="shared" si="0"/>
        <v>0</v>
      </c>
    </row>
    <row r="10" spans="1:6" s="4" customFormat="1" ht="51" x14ac:dyDescent="0.2">
      <c r="A10" s="61" t="s">
        <v>16</v>
      </c>
      <c r="B10" s="62" t="s">
        <v>106</v>
      </c>
      <c r="C10" s="63" t="s">
        <v>7</v>
      </c>
      <c r="D10" s="64">
        <v>10</v>
      </c>
      <c r="E10" s="65"/>
      <c r="F10" s="65">
        <f t="shared" si="0"/>
        <v>0</v>
      </c>
    </row>
    <row r="11" spans="1:6" s="4" customFormat="1" ht="51" x14ac:dyDescent="0.2">
      <c r="A11" s="61" t="s">
        <v>17</v>
      </c>
      <c r="B11" s="62" t="s">
        <v>166</v>
      </c>
      <c r="C11" s="63" t="s">
        <v>9</v>
      </c>
      <c r="D11" s="64">
        <v>50</v>
      </c>
      <c r="E11" s="65"/>
      <c r="F11" s="65">
        <f t="shared" si="0"/>
        <v>0</v>
      </c>
    </row>
    <row r="12" spans="1:6" s="4" customFormat="1" ht="38.25" x14ac:dyDescent="0.2">
      <c r="A12" s="61" t="s">
        <v>18</v>
      </c>
      <c r="B12" s="62" t="s">
        <v>107</v>
      </c>
      <c r="C12" s="63" t="s">
        <v>7</v>
      </c>
      <c r="D12" s="64">
        <v>4</v>
      </c>
      <c r="E12" s="65"/>
      <c r="F12" s="65">
        <f t="shared" si="0"/>
        <v>0</v>
      </c>
    </row>
    <row r="13" spans="1:6" s="4" customFormat="1" ht="64.5" customHeight="1" x14ac:dyDescent="0.2">
      <c r="A13" s="61" t="s">
        <v>19</v>
      </c>
      <c r="B13" s="62" t="s">
        <v>108</v>
      </c>
      <c r="C13" s="63" t="s">
        <v>9</v>
      </c>
      <c r="D13" s="64">
        <v>4500</v>
      </c>
      <c r="E13" s="65"/>
      <c r="F13" s="65">
        <f>D13*E13</f>
        <v>0</v>
      </c>
    </row>
    <row r="14" spans="1:6" s="4" customFormat="1" ht="51" x14ac:dyDescent="0.2">
      <c r="A14" s="61" t="s">
        <v>20</v>
      </c>
      <c r="B14" s="62" t="s">
        <v>167</v>
      </c>
      <c r="C14" s="63" t="s">
        <v>9</v>
      </c>
      <c r="D14" s="64">
        <v>40</v>
      </c>
      <c r="E14" s="65"/>
      <c r="F14" s="65">
        <f t="shared" si="0"/>
        <v>0</v>
      </c>
    </row>
    <row r="15" spans="1:6" s="4" customFormat="1" ht="25.5" x14ac:dyDescent="0.2">
      <c r="A15" s="61" t="s">
        <v>21</v>
      </c>
      <c r="B15" s="62" t="s">
        <v>109</v>
      </c>
      <c r="C15" s="63" t="s">
        <v>7</v>
      </c>
      <c r="D15" s="64">
        <v>50</v>
      </c>
      <c r="E15" s="65"/>
      <c r="F15" s="65">
        <f t="shared" si="0"/>
        <v>0</v>
      </c>
    </row>
    <row r="16" spans="1:6" s="4" customFormat="1" ht="25.5" x14ac:dyDescent="0.2">
      <c r="A16" s="61" t="s">
        <v>22</v>
      </c>
      <c r="B16" s="62" t="s">
        <v>63</v>
      </c>
      <c r="C16" s="63" t="s">
        <v>7</v>
      </c>
      <c r="D16" s="64">
        <v>50</v>
      </c>
      <c r="E16" s="65"/>
      <c r="F16" s="65">
        <f t="shared" si="0"/>
        <v>0</v>
      </c>
    </row>
    <row r="17" spans="1:6" s="4" customFormat="1" ht="25.5" x14ac:dyDescent="0.2">
      <c r="A17" s="61" t="s">
        <v>23</v>
      </c>
      <c r="B17" s="62" t="s">
        <v>64</v>
      </c>
      <c r="C17" s="63" t="s">
        <v>7</v>
      </c>
      <c r="D17" s="64">
        <v>50</v>
      </c>
      <c r="E17" s="65"/>
      <c r="F17" s="65">
        <f t="shared" si="0"/>
        <v>0</v>
      </c>
    </row>
    <row r="18" spans="1:6" s="4" customFormat="1" ht="76.5" x14ac:dyDescent="0.2">
      <c r="A18" s="61" t="s">
        <v>24</v>
      </c>
      <c r="B18" s="62" t="s">
        <v>110</v>
      </c>
      <c r="C18" s="63" t="s">
        <v>9</v>
      </c>
      <c r="D18" s="64">
        <v>50</v>
      </c>
      <c r="E18" s="65"/>
      <c r="F18" s="65">
        <f>D18*E18</f>
        <v>0</v>
      </c>
    </row>
    <row r="19" spans="1:6" s="4" customFormat="1" ht="76.5" x14ac:dyDescent="0.2">
      <c r="A19" s="61" t="s">
        <v>25</v>
      </c>
      <c r="B19" s="62" t="s">
        <v>111</v>
      </c>
      <c r="C19" s="63" t="s">
        <v>9</v>
      </c>
      <c r="D19" s="64">
        <v>200</v>
      </c>
      <c r="E19" s="65"/>
      <c r="F19" s="65">
        <f>D19*E19</f>
        <v>0</v>
      </c>
    </row>
    <row r="20" spans="1:6" s="4" customFormat="1" ht="89.25" x14ac:dyDescent="0.2">
      <c r="A20" s="61" t="s">
        <v>26</v>
      </c>
      <c r="B20" s="62" t="s">
        <v>112</v>
      </c>
      <c r="C20" s="63" t="s">
        <v>9</v>
      </c>
      <c r="D20" s="64">
        <v>10</v>
      </c>
      <c r="E20" s="65"/>
      <c r="F20" s="65">
        <f t="shared" ref="F20:F21" si="1">D20*E20</f>
        <v>0</v>
      </c>
    </row>
    <row r="21" spans="1:6" s="4" customFormat="1" ht="89.25" x14ac:dyDescent="0.2">
      <c r="A21" s="61" t="s">
        <v>31</v>
      </c>
      <c r="B21" s="62" t="s">
        <v>173</v>
      </c>
      <c r="C21" s="63" t="s">
        <v>9</v>
      </c>
      <c r="D21" s="64">
        <v>10</v>
      </c>
      <c r="E21" s="65"/>
      <c r="F21" s="65">
        <f t="shared" si="1"/>
        <v>0</v>
      </c>
    </row>
    <row r="22" spans="1:6" s="4" customFormat="1" ht="89.25" x14ac:dyDescent="0.2">
      <c r="A22" s="61" t="s">
        <v>32</v>
      </c>
      <c r="B22" s="62" t="s">
        <v>113</v>
      </c>
      <c r="C22" s="63"/>
      <c r="D22" s="64"/>
      <c r="E22" s="65"/>
      <c r="F22" s="65"/>
    </row>
    <row r="23" spans="1:6" s="4" customFormat="1" ht="12.75" x14ac:dyDescent="0.2">
      <c r="A23" s="61" t="s">
        <v>12</v>
      </c>
      <c r="B23" s="62" t="s">
        <v>114</v>
      </c>
      <c r="C23" s="63"/>
      <c r="D23" s="64"/>
      <c r="E23" s="65"/>
      <c r="F23" s="65"/>
    </row>
    <row r="24" spans="1:6" s="4" customFormat="1" ht="12.75" x14ac:dyDescent="0.2">
      <c r="A24" s="61" t="s">
        <v>12</v>
      </c>
      <c r="B24" s="62" t="s">
        <v>115</v>
      </c>
      <c r="C24" s="63"/>
      <c r="D24" s="64"/>
      <c r="E24" s="65"/>
      <c r="F24" s="65"/>
    </row>
    <row r="25" spans="1:6" s="4" customFormat="1" ht="25.5" x14ac:dyDescent="0.2">
      <c r="A25" s="61" t="s">
        <v>12</v>
      </c>
      <c r="B25" s="62" t="s">
        <v>116</v>
      </c>
      <c r="C25" s="63"/>
      <c r="D25" s="64"/>
      <c r="E25" s="65"/>
      <c r="F25" s="65"/>
    </row>
    <row r="26" spans="1:6" s="4" customFormat="1" ht="25.5" x14ac:dyDescent="0.2">
      <c r="A26" s="61" t="s">
        <v>12</v>
      </c>
      <c r="B26" s="62" t="s">
        <v>117</v>
      </c>
      <c r="C26" s="63"/>
      <c r="D26" s="64"/>
      <c r="E26" s="65"/>
      <c r="F26" s="65"/>
    </row>
    <row r="27" spans="1:6" s="4" customFormat="1" ht="25.5" x14ac:dyDescent="0.2">
      <c r="A27" s="61" t="s">
        <v>12</v>
      </c>
      <c r="B27" s="62" t="s">
        <v>118</v>
      </c>
      <c r="C27" s="63"/>
      <c r="D27" s="64"/>
      <c r="E27" s="65"/>
      <c r="F27" s="65"/>
    </row>
    <row r="28" spans="1:6" s="4" customFormat="1" ht="12.75" x14ac:dyDescent="0.2">
      <c r="A28" s="61" t="s">
        <v>12</v>
      </c>
      <c r="B28" s="62" t="s">
        <v>119</v>
      </c>
      <c r="C28" s="63"/>
      <c r="D28" s="64"/>
      <c r="E28" s="65"/>
      <c r="F28" s="65"/>
    </row>
    <row r="29" spans="1:6" s="4" customFormat="1" ht="12.75" x14ac:dyDescent="0.2">
      <c r="A29" s="61" t="s">
        <v>12</v>
      </c>
      <c r="B29" s="62" t="s">
        <v>120</v>
      </c>
      <c r="C29" s="63"/>
      <c r="D29" s="64"/>
      <c r="E29" s="65"/>
      <c r="F29" s="65"/>
    </row>
    <row r="30" spans="1:6" s="4" customFormat="1" ht="38.25" x14ac:dyDescent="0.2">
      <c r="A30" s="61" t="s">
        <v>12</v>
      </c>
      <c r="B30" s="62" t="s">
        <v>121</v>
      </c>
      <c r="C30" s="63"/>
      <c r="D30" s="64"/>
      <c r="E30" s="65"/>
      <c r="F30" s="65"/>
    </row>
    <row r="31" spans="1:6" s="4" customFormat="1" ht="12.75" x14ac:dyDescent="0.2">
      <c r="A31" s="61" t="s">
        <v>12</v>
      </c>
      <c r="B31" s="62" t="s">
        <v>122</v>
      </c>
      <c r="C31" s="63"/>
      <c r="D31" s="64"/>
      <c r="E31" s="65"/>
      <c r="F31" s="65"/>
    </row>
    <row r="32" spans="1:6" s="4" customFormat="1" ht="12.75" x14ac:dyDescent="0.2">
      <c r="A32" s="61" t="s">
        <v>12</v>
      </c>
      <c r="B32" s="62" t="s">
        <v>123</v>
      </c>
      <c r="C32" s="63"/>
      <c r="D32" s="64"/>
      <c r="E32" s="65"/>
      <c r="F32" s="65"/>
    </row>
    <row r="33" spans="1:6" s="4" customFormat="1" ht="25.5" x14ac:dyDescent="0.2">
      <c r="A33" s="61" t="s">
        <v>12</v>
      </c>
      <c r="B33" s="62" t="s">
        <v>124</v>
      </c>
      <c r="C33" s="63"/>
      <c r="D33" s="64"/>
      <c r="E33" s="65"/>
      <c r="F33" s="65"/>
    </row>
    <row r="34" spans="1:6" s="4" customFormat="1" ht="12.75" x14ac:dyDescent="0.2">
      <c r="A34" s="61" t="s">
        <v>12</v>
      </c>
      <c r="B34" s="62" t="s">
        <v>125</v>
      </c>
      <c r="C34" s="63"/>
      <c r="D34" s="64"/>
      <c r="E34" s="65"/>
      <c r="F34" s="65"/>
    </row>
    <row r="35" spans="1:6" s="4" customFormat="1" ht="25.5" x14ac:dyDescent="0.2">
      <c r="A35" s="61" t="s">
        <v>12</v>
      </c>
      <c r="B35" s="62" t="s">
        <v>126</v>
      </c>
      <c r="C35" s="63"/>
      <c r="D35" s="64"/>
      <c r="E35" s="65"/>
      <c r="F35" s="65"/>
    </row>
    <row r="36" spans="1:6" s="4" customFormat="1" ht="51" x14ac:dyDescent="0.2">
      <c r="A36" s="71"/>
      <c r="B36" s="72" t="s">
        <v>127</v>
      </c>
      <c r="C36" s="73"/>
      <c r="D36" s="74"/>
      <c r="E36" s="65"/>
      <c r="F36" s="65"/>
    </row>
    <row r="37" spans="1:6" s="4" customFormat="1" ht="12.75" x14ac:dyDescent="0.2">
      <c r="A37" s="61" t="s">
        <v>32</v>
      </c>
      <c r="B37" s="62" t="s">
        <v>128</v>
      </c>
      <c r="C37" s="63" t="s">
        <v>13</v>
      </c>
      <c r="D37" s="64">
        <v>3</v>
      </c>
      <c r="E37" s="65"/>
      <c r="F37" s="65">
        <f>D37*E37</f>
        <v>0</v>
      </c>
    </row>
    <row r="38" spans="1:6" s="4" customFormat="1" ht="25.5" x14ac:dyDescent="0.2">
      <c r="A38" s="61" t="s">
        <v>33</v>
      </c>
      <c r="B38" s="62" t="s">
        <v>129</v>
      </c>
      <c r="C38" s="63"/>
      <c r="D38" s="64"/>
      <c r="E38" s="65"/>
      <c r="F38" s="65"/>
    </row>
    <row r="39" spans="1:6" s="4" customFormat="1" ht="12.75" x14ac:dyDescent="0.2">
      <c r="A39" s="61" t="s">
        <v>12</v>
      </c>
      <c r="B39" s="62" t="s">
        <v>130</v>
      </c>
      <c r="C39" s="63"/>
      <c r="D39" s="64"/>
      <c r="E39" s="65"/>
      <c r="F39" s="65"/>
    </row>
    <row r="40" spans="1:6" s="4" customFormat="1" ht="12.75" x14ac:dyDescent="0.2">
      <c r="A40" s="61" t="s">
        <v>12</v>
      </c>
      <c r="B40" s="62" t="s">
        <v>131</v>
      </c>
      <c r="C40" s="63"/>
      <c r="D40" s="64"/>
      <c r="E40" s="65"/>
      <c r="F40" s="65"/>
    </row>
    <row r="41" spans="1:6" s="4" customFormat="1" ht="12.75" x14ac:dyDescent="0.2">
      <c r="A41" s="61" t="s">
        <v>12</v>
      </c>
      <c r="B41" s="62" t="s">
        <v>132</v>
      </c>
      <c r="C41" s="63"/>
      <c r="D41" s="64"/>
      <c r="E41" s="65"/>
      <c r="F41" s="65"/>
    </row>
    <row r="42" spans="1:6" s="4" customFormat="1" ht="12.75" x14ac:dyDescent="0.2">
      <c r="A42" s="61" t="s">
        <v>12</v>
      </c>
      <c r="B42" s="62" t="s">
        <v>133</v>
      </c>
      <c r="C42" s="63"/>
      <c r="D42" s="64"/>
      <c r="E42" s="65"/>
      <c r="F42" s="65"/>
    </row>
    <row r="43" spans="1:6" s="4" customFormat="1" ht="25.5" x14ac:dyDescent="0.2">
      <c r="A43" s="61" t="s">
        <v>12</v>
      </c>
      <c r="B43" s="62" t="s">
        <v>134</v>
      </c>
      <c r="C43" s="63"/>
      <c r="D43" s="64"/>
      <c r="E43" s="65"/>
      <c r="F43" s="65"/>
    </row>
    <row r="44" spans="1:6" s="4" customFormat="1" ht="25.5" x14ac:dyDescent="0.2">
      <c r="A44" s="61" t="s">
        <v>12</v>
      </c>
      <c r="B44" s="62" t="s">
        <v>135</v>
      </c>
      <c r="C44" s="63"/>
      <c r="D44" s="64"/>
      <c r="E44" s="65"/>
      <c r="F44" s="65"/>
    </row>
    <row r="45" spans="1:6" s="4" customFormat="1" ht="12.75" x14ac:dyDescent="0.2">
      <c r="A45" s="61" t="s">
        <v>12</v>
      </c>
      <c r="B45" s="62" t="s">
        <v>136</v>
      </c>
      <c r="C45" s="63"/>
      <c r="D45" s="64"/>
      <c r="E45" s="65"/>
      <c r="F45" s="65"/>
    </row>
    <row r="46" spans="1:6" s="4" customFormat="1" ht="12.75" x14ac:dyDescent="0.2">
      <c r="A46" s="61" t="s">
        <v>12</v>
      </c>
      <c r="B46" s="62" t="s">
        <v>137</v>
      </c>
      <c r="C46" s="63"/>
      <c r="D46" s="64"/>
      <c r="E46" s="65"/>
      <c r="F46" s="65"/>
    </row>
    <row r="47" spans="1:6" s="4" customFormat="1" ht="12.75" x14ac:dyDescent="0.2">
      <c r="A47" s="61" t="s">
        <v>12</v>
      </c>
      <c r="B47" s="62" t="s">
        <v>138</v>
      </c>
      <c r="C47" s="63"/>
      <c r="D47" s="64"/>
      <c r="E47" s="65"/>
      <c r="F47" s="65"/>
    </row>
    <row r="48" spans="1:6" s="4" customFormat="1" ht="12.75" x14ac:dyDescent="0.2">
      <c r="A48" s="71" t="s">
        <v>12</v>
      </c>
      <c r="B48" s="72" t="s">
        <v>139</v>
      </c>
      <c r="C48" s="73"/>
      <c r="D48" s="74"/>
      <c r="E48" s="65"/>
      <c r="F48" s="65"/>
    </row>
    <row r="49" spans="1:6" s="4" customFormat="1" ht="12.75" x14ac:dyDescent="0.2">
      <c r="A49" s="61" t="s">
        <v>33</v>
      </c>
      <c r="B49" s="62" t="s">
        <v>140</v>
      </c>
      <c r="C49" s="63" t="s">
        <v>7</v>
      </c>
      <c r="D49" s="64">
        <v>6</v>
      </c>
      <c r="E49" s="65"/>
      <c r="F49" s="65">
        <f>D49*E49</f>
        <v>0</v>
      </c>
    </row>
    <row r="50" spans="1:6" s="4" customFormat="1" ht="76.5" x14ac:dyDescent="0.2">
      <c r="A50" s="61" t="s">
        <v>34</v>
      </c>
      <c r="B50" s="62" t="s">
        <v>174</v>
      </c>
      <c r="C50" s="63" t="s">
        <v>7</v>
      </c>
      <c r="D50" s="64">
        <v>3</v>
      </c>
      <c r="E50" s="65"/>
      <c r="F50" s="65">
        <f>D50*E50</f>
        <v>0</v>
      </c>
    </row>
    <row r="51" spans="1:6" s="4" customFormat="1" ht="89.25" x14ac:dyDescent="0.2">
      <c r="A51" s="61" t="s">
        <v>35</v>
      </c>
      <c r="B51" s="62" t="s">
        <v>141</v>
      </c>
      <c r="C51" s="63"/>
      <c r="D51" s="64"/>
      <c r="E51" s="65"/>
      <c r="F51" s="65"/>
    </row>
    <row r="52" spans="1:6" s="4" customFormat="1" ht="25.5" x14ac:dyDescent="0.2">
      <c r="A52" s="61" t="s">
        <v>12</v>
      </c>
      <c r="B52" s="62" t="s">
        <v>142</v>
      </c>
      <c r="C52" s="63"/>
      <c r="D52" s="64"/>
      <c r="E52" s="65"/>
      <c r="F52" s="65"/>
    </row>
    <row r="53" spans="1:6" s="4" customFormat="1" ht="25.5" x14ac:dyDescent="0.2">
      <c r="A53" s="61" t="s">
        <v>12</v>
      </c>
      <c r="B53" s="62" t="s">
        <v>143</v>
      </c>
      <c r="C53" s="63"/>
      <c r="D53" s="64"/>
      <c r="E53" s="65"/>
      <c r="F53" s="65"/>
    </row>
    <row r="54" spans="1:6" s="4" customFormat="1" ht="25.5" x14ac:dyDescent="0.2">
      <c r="A54" s="61" t="s">
        <v>12</v>
      </c>
      <c r="B54" s="62" t="s">
        <v>144</v>
      </c>
      <c r="C54" s="63"/>
      <c r="D54" s="64"/>
      <c r="E54" s="65"/>
      <c r="F54" s="65"/>
    </row>
    <row r="55" spans="1:6" s="4" customFormat="1" ht="25.5" x14ac:dyDescent="0.2">
      <c r="A55" s="61" t="s">
        <v>12</v>
      </c>
      <c r="B55" s="62" t="s">
        <v>145</v>
      </c>
      <c r="C55" s="63"/>
      <c r="D55" s="64"/>
      <c r="E55" s="65"/>
      <c r="F55" s="65"/>
    </row>
    <row r="56" spans="1:6" s="4" customFormat="1" ht="38.25" x14ac:dyDescent="0.2">
      <c r="A56" s="61" t="s">
        <v>12</v>
      </c>
      <c r="B56" s="62" t="s">
        <v>146</v>
      </c>
      <c r="C56" s="63"/>
      <c r="D56" s="64"/>
      <c r="E56" s="65"/>
      <c r="F56" s="65"/>
    </row>
    <row r="57" spans="1:6" s="4" customFormat="1" ht="25.5" x14ac:dyDescent="0.2">
      <c r="A57" s="61" t="s">
        <v>12</v>
      </c>
      <c r="B57" s="62" t="s">
        <v>147</v>
      </c>
      <c r="C57" s="63"/>
      <c r="D57" s="64"/>
      <c r="E57" s="65"/>
      <c r="F57" s="65"/>
    </row>
    <row r="58" spans="1:6" s="4" customFormat="1" ht="12.75" x14ac:dyDescent="0.2">
      <c r="A58" s="61" t="s">
        <v>12</v>
      </c>
      <c r="B58" s="62" t="s">
        <v>148</v>
      </c>
      <c r="C58" s="63"/>
      <c r="D58" s="64"/>
      <c r="E58" s="65"/>
      <c r="F58" s="65"/>
    </row>
    <row r="59" spans="1:6" s="4" customFormat="1" ht="25.5" x14ac:dyDescent="0.2">
      <c r="A59" s="61" t="s">
        <v>12</v>
      </c>
      <c r="B59" s="62" t="s">
        <v>149</v>
      </c>
      <c r="C59" s="63"/>
      <c r="D59" s="64"/>
      <c r="E59" s="65"/>
      <c r="F59" s="65"/>
    </row>
    <row r="60" spans="1:6" s="4" customFormat="1" ht="12.75" x14ac:dyDescent="0.2">
      <c r="A60" s="61" t="s">
        <v>12</v>
      </c>
      <c r="B60" s="62" t="s">
        <v>150</v>
      </c>
      <c r="C60" s="63"/>
      <c r="D60" s="64"/>
      <c r="E60" s="65"/>
      <c r="F60" s="65"/>
    </row>
    <row r="61" spans="1:6" s="4" customFormat="1" ht="25.5" x14ac:dyDescent="0.2">
      <c r="A61" s="61" t="s">
        <v>12</v>
      </c>
      <c r="B61" s="62" t="s">
        <v>151</v>
      </c>
      <c r="C61" s="63"/>
      <c r="D61" s="64"/>
      <c r="E61" s="65"/>
      <c r="F61" s="65"/>
    </row>
    <row r="62" spans="1:6" s="4" customFormat="1" ht="25.5" x14ac:dyDescent="0.2">
      <c r="A62" s="61" t="s">
        <v>12</v>
      </c>
      <c r="B62" s="62" t="s">
        <v>152</v>
      </c>
      <c r="C62" s="63"/>
      <c r="D62" s="64"/>
      <c r="E62" s="65"/>
      <c r="F62" s="65"/>
    </row>
    <row r="63" spans="1:6" s="4" customFormat="1" ht="25.5" x14ac:dyDescent="0.2">
      <c r="A63" s="61" t="s">
        <v>12</v>
      </c>
      <c r="B63" s="62" t="s">
        <v>153</v>
      </c>
      <c r="C63" s="63"/>
      <c r="D63" s="64"/>
      <c r="E63" s="65"/>
      <c r="F63" s="65"/>
    </row>
    <row r="64" spans="1:6" s="4" customFormat="1" ht="102.75" customHeight="1" x14ac:dyDescent="0.2">
      <c r="A64" s="71" t="s">
        <v>12</v>
      </c>
      <c r="B64" s="75" t="s">
        <v>189</v>
      </c>
      <c r="C64" s="73"/>
      <c r="D64" s="74"/>
      <c r="E64" s="65"/>
      <c r="F64" s="65"/>
    </row>
    <row r="65" spans="1:6" s="4" customFormat="1" ht="12.75" x14ac:dyDescent="0.2">
      <c r="A65" s="61" t="s">
        <v>35</v>
      </c>
      <c r="B65" s="62"/>
      <c r="C65" s="63" t="s">
        <v>13</v>
      </c>
      <c r="D65" s="64">
        <v>2</v>
      </c>
      <c r="E65" s="65"/>
      <c r="F65" s="65">
        <f>D65*E65</f>
        <v>0</v>
      </c>
    </row>
    <row r="66" spans="1:6" s="4" customFormat="1" ht="76.5" x14ac:dyDescent="0.2">
      <c r="A66" s="61" t="s">
        <v>36</v>
      </c>
      <c r="B66" s="62" t="s">
        <v>154</v>
      </c>
      <c r="C66" s="63"/>
      <c r="D66" s="64"/>
      <c r="E66" s="65"/>
      <c r="F66" s="65"/>
    </row>
    <row r="67" spans="1:6" s="4" customFormat="1" ht="68.25" customHeight="1" x14ac:dyDescent="0.2">
      <c r="A67" s="61" t="s">
        <v>12</v>
      </c>
      <c r="B67" s="66" t="s">
        <v>190</v>
      </c>
      <c r="C67" s="63" t="s">
        <v>7</v>
      </c>
      <c r="D67" s="64">
        <v>6</v>
      </c>
      <c r="E67" s="65"/>
      <c r="F67" s="65">
        <f>D67*E67</f>
        <v>0</v>
      </c>
    </row>
    <row r="68" spans="1:6" s="4" customFormat="1" ht="76.5" x14ac:dyDescent="0.2">
      <c r="A68" s="61" t="s">
        <v>37</v>
      </c>
      <c r="B68" s="62" t="s">
        <v>155</v>
      </c>
      <c r="C68" s="63"/>
      <c r="D68" s="64"/>
      <c r="E68" s="65"/>
      <c r="F68" s="65"/>
    </row>
    <row r="69" spans="1:6" s="4" customFormat="1" ht="54.75" customHeight="1" x14ac:dyDescent="0.2">
      <c r="A69" s="61" t="s">
        <v>12</v>
      </c>
      <c r="B69" s="66" t="s">
        <v>190</v>
      </c>
      <c r="C69" s="63" t="s">
        <v>7</v>
      </c>
      <c r="D69" s="64">
        <v>3</v>
      </c>
      <c r="E69" s="65"/>
      <c r="F69" s="65">
        <f>D69*E69</f>
        <v>0</v>
      </c>
    </row>
    <row r="70" spans="1:6" s="4" customFormat="1" ht="63.75" x14ac:dyDescent="0.2">
      <c r="A70" s="61" t="s">
        <v>38</v>
      </c>
      <c r="B70" s="62" t="s">
        <v>156</v>
      </c>
      <c r="C70" s="63" t="s">
        <v>7</v>
      </c>
      <c r="D70" s="64">
        <v>3</v>
      </c>
      <c r="E70" s="65"/>
      <c r="F70" s="65">
        <f>D70*E70</f>
        <v>0</v>
      </c>
    </row>
    <row r="71" spans="1:6" s="4" customFormat="1" ht="153" x14ac:dyDescent="0.2">
      <c r="A71" s="61" t="s">
        <v>39</v>
      </c>
      <c r="B71" s="62" t="s">
        <v>157</v>
      </c>
      <c r="C71" s="63" t="s">
        <v>7</v>
      </c>
      <c r="D71" s="64">
        <v>24</v>
      </c>
      <c r="E71" s="65"/>
      <c r="F71" s="65">
        <f>D71*E71</f>
        <v>0</v>
      </c>
    </row>
    <row r="72" spans="1:6" s="4" customFormat="1" ht="102" x14ac:dyDescent="0.2">
      <c r="A72" s="61" t="s">
        <v>40</v>
      </c>
      <c r="B72" s="62" t="s">
        <v>158</v>
      </c>
      <c r="C72" s="63" t="s">
        <v>7</v>
      </c>
      <c r="D72" s="64">
        <v>268</v>
      </c>
      <c r="E72" s="65"/>
      <c r="F72" s="65">
        <f>D72*E72</f>
        <v>0</v>
      </c>
    </row>
    <row r="73" spans="1:6" s="4" customFormat="1" ht="51" x14ac:dyDescent="0.2">
      <c r="A73" s="61" t="s">
        <v>41</v>
      </c>
      <c r="B73" s="62" t="s">
        <v>159</v>
      </c>
      <c r="C73" s="63" t="s">
        <v>7</v>
      </c>
      <c r="D73" s="64">
        <v>75</v>
      </c>
      <c r="E73" s="65"/>
      <c r="F73" s="65">
        <f t="shared" ref="F73:F79" si="2">D73*E73</f>
        <v>0</v>
      </c>
    </row>
    <row r="74" spans="1:6" s="4" customFormat="1" ht="25.5" x14ac:dyDescent="0.2">
      <c r="A74" s="61" t="s">
        <v>42</v>
      </c>
      <c r="B74" s="62" t="s">
        <v>160</v>
      </c>
      <c r="C74" s="63" t="s">
        <v>7</v>
      </c>
      <c r="D74" s="64">
        <v>10</v>
      </c>
      <c r="E74" s="65"/>
      <c r="F74" s="65">
        <f t="shared" si="2"/>
        <v>0</v>
      </c>
    </row>
    <row r="75" spans="1:6" s="4" customFormat="1" ht="25.5" x14ac:dyDescent="0.2">
      <c r="A75" s="61" t="s">
        <v>43</v>
      </c>
      <c r="B75" s="62" t="s">
        <v>161</v>
      </c>
      <c r="C75" s="63" t="s">
        <v>7</v>
      </c>
      <c r="D75" s="64">
        <v>10</v>
      </c>
      <c r="E75" s="65"/>
      <c r="F75" s="65">
        <f t="shared" si="2"/>
        <v>0</v>
      </c>
    </row>
    <row r="76" spans="1:6" s="4" customFormat="1" ht="25.5" x14ac:dyDescent="0.2">
      <c r="A76" s="61" t="s">
        <v>44</v>
      </c>
      <c r="B76" s="62" t="s">
        <v>162</v>
      </c>
      <c r="C76" s="63" t="s">
        <v>9</v>
      </c>
      <c r="D76" s="64">
        <v>2300</v>
      </c>
      <c r="E76" s="65"/>
      <c r="F76" s="65">
        <f t="shared" si="2"/>
        <v>0</v>
      </c>
    </row>
    <row r="77" spans="1:6" s="4" customFormat="1" ht="63.75" x14ac:dyDescent="0.2">
      <c r="A77" s="61" t="s">
        <v>45</v>
      </c>
      <c r="B77" s="62" t="s">
        <v>163</v>
      </c>
      <c r="C77" s="63" t="s">
        <v>68</v>
      </c>
      <c r="D77" s="64">
        <v>100</v>
      </c>
      <c r="E77" s="65"/>
      <c r="F77" s="65">
        <f t="shared" si="2"/>
        <v>0</v>
      </c>
    </row>
    <row r="78" spans="1:6" s="4" customFormat="1" ht="12.75" x14ac:dyDescent="0.2">
      <c r="A78" s="61" t="s">
        <v>46</v>
      </c>
      <c r="B78" s="62" t="s">
        <v>28</v>
      </c>
      <c r="C78" s="63" t="s">
        <v>13</v>
      </c>
      <c r="D78" s="64">
        <v>1</v>
      </c>
      <c r="E78" s="65"/>
      <c r="F78" s="65">
        <f>D78*E78</f>
        <v>0</v>
      </c>
    </row>
    <row r="79" spans="1:6" s="4" customFormat="1" ht="25.5" x14ac:dyDescent="0.2">
      <c r="A79" s="61" t="s">
        <v>47</v>
      </c>
      <c r="B79" s="62" t="s">
        <v>30</v>
      </c>
      <c r="C79" s="63" t="s">
        <v>13</v>
      </c>
      <c r="D79" s="64">
        <v>1</v>
      </c>
      <c r="E79" s="65"/>
      <c r="F79" s="65">
        <f t="shared" si="2"/>
        <v>0</v>
      </c>
    </row>
    <row r="80" spans="1:6" ht="31.5" x14ac:dyDescent="0.25">
      <c r="A80" s="56" t="s">
        <v>181</v>
      </c>
      <c r="B80" s="57" t="s">
        <v>58</v>
      </c>
      <c r="C80" s="67" t="s">
        <v>191</v>
      </c>
      <c r="D80" s="68"/>
      <c r="E80" s="69"/>
      <c r="F80" s="70">
        <f>F3+F4+F5+F6+F7+F8+F9+F10+F11+F12+F13+F14+F15+F16+F17+F18+F19+F20+F21+F37+F49+F50+F65+F67+F69+F70+F71+F72+F73+F74+F75+F76+F77+F78+F79</f>
        <v>0</v>
      </c>
    </row>
  </sheetData>
  <printOptions gridLines="1"/>
  <pageMargins left="0.59055118110236227" right="0.19685039370078741" top="0.19685039370078741" bottom="0.19685039370078741" header="0.23622047244094491" footer="0.19685039370078741"/>
  <pageSetup paperSize="9" firstPageNumber="13" fitToHeight="21" pageOrder="overThenDown" orientation="portrait" blackAndWhite="1" horizont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abSelected="1" zoomScaleNormal="100" zoomScaleSheetLayoutView="130" workbookViewId="0">
      <selection activeCell="C6" sqref="C6"/>
    </sheetView>
  </sheetViews>
  <sheetFormatPr defaultColWidth="12.5703125" defaultRowHeight="11.25" x14ac:dyDescent="0.2"/>
  <cols>
    <col min="1" max="1" width="5.7109375" style="5" customWidth="1"/>
    <col min="2" max="2" width="55.28515625" style="1" customWidth="1"/>
    <col min="3" max="3" width="31.7109375" style="11" customWidth="1"/>
    <col min="4" max="4" width="12.7109375" style="2" customWidth="1"/>
    <col min="5" max="5" width="14.7109375" style="2" customWidth="1"/>
    <col min="6" max="16384" width="12.5703125" style="3"/>
  </cols>
  <sheetData>
    <row r="1" spans="1:5" s="4" customFormat="1" ht="15.75" x14ac:dyDescent="0.2">
      <c r="A1" s="76" t="s">
        <v>182</v>
      </c>
      <c r="B1" s="8" t="s">
        <v>164</v>
      </c>
      <c r="C1" s="10"/>
      <c r="D1" s="9"/>
      <c r="E1" s="6"/>
    </row>
    <row r="2" spans="1:5" s="4" customFormat="1" ht="15" x14ac:dyDescent="0.2">
      <c r="A2" s="77"/>
      <c r="B2" s="78"/>
      <c r="C2" s="10"/>
      <c r="D2" s="9"/>
      <c r="E2" s="6"/>
    </row>
    <row r="3" spans="1:5" ht="23.25" customHeight="1" x14ac:dyDescent="0.25">
      <c r="A3" s="7" t="s">
        <v>180</v>
      </c>
      <c r="B3" s="8" t="s">
        <v>67</v>
      </c>
      <c r="C3" s="79">
        <f>'1.JAKA STRUJA'!F57</f>
        <v>0</v>
      </c>
      <c r="D3" s="80"/>
      <c r="E3" s="12"/>
    </row>
    <row r="4" spans="1:5" ht="31.5" x14ac:dyDescent="0.25">
      <c r="A4" s="7" t="s">
        <v>181</v>
      </c>
      <c r="B4" s="8" t="s">
        <v>58</v>
      </c>
      <c r="C4" s="79">
        <f>'2.LAN'!F80</f>
        <v>0</v>
      </c>
      <c r="D4" s="80"/>
      <c r="E4" s="12"/>
    </row>
    <row r="5" spans="1:5" ht="15.75" x14ac:dyDescent="0.25">
      <c r="A5" s="82"/>
      <c r="B5" s="85" t="s">
        <v>186</v>
      </c>
      <c r="C5" s="83">
        <f>C3+C4</f>
        <v>0</v>
      </c>
      <c r="D5" s="84"/>
      <c r="E5" s="13"/>
    </row>
    <row r="6" spans="1:5" ht="15.75" x14ac:dyDescent="0.2">
      <c r="A6" s="81"/>
      <c r="B6" s="86" t="s">
        <v>187</v>
      </c>
      <c r="C6" s="79">
        <f>C5*0.25</f>
        <v>0</v>
      </c>
      <c r="D6" s="80"/>
    </row>
    <row r="7" spans="1:5" ht="15.75" x14ac:dyDescent="0.2">
      <c r="A7" s="81"/>
      <c r="B7" s="86" t="s">
        <v>188</v>
      </c>
      <c r="C7" s="79">
        <f>SUM(C5:C6)</f>
        <v>0</v>
      </c>
      <c r="D7" s="80"/>
    </row>
  </sheetData>
  <printOptions gridLines="1"/>
  <pageMargins left="0.59055118110236227" right="0.19685039370078741" top="0.19685039370078741" bottom="0.19685039370078741" header="0.23622047244094491" footer="0.19685039370078741"/>
  <pageSetup paperSize="9" firstPageNumber="13" fitToHeight="21" pageOrder="overThenDown" orientation="portrait" blackAndWhite="1"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5</vt:i4>
      </vt:variant>
    </vt:vector>
  </HeadingPairs>
  <TitlesOfParts>
    <vt:vector size="9" baseType="lpstr">
      <vt:lpstr>0_Opći uvjeti</vt:lpstr>
      <vt:lpstr>1.JAKA STRUJA</vt:lpstr>
      <vt:lpstr>2.LAN</vt:lpstr>
      <vt:lpstr>3. Rekapitulacija</vt:lpstr>
      <vt:lpstr>'1.JAKA STRUJA'!Ispis_naslova</vt:lpstr>
      <vt:lpstr>'2.LAN'!Ispis_naslova</vt:lpstr>
      <vt:lpstr>'1.JAKA STRUJA'!Podrucje_ispisa</vt:lpstr>
      <vt:lpstr>'2.LAN'!Podrucje_ispisa</vt:lpstr>
      <vt:lpstr>'3. Rekapitulacija'!Podrucje_ispisa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2021-05-28T10:29:26Z</dcterms:created>
  <dcterms:modified xsi:type="dcterms:W3CDTF">2024-01-09T15:02:17Z</dcterms:modified>
</cp:coreProperties>
</file>